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backupFile="1" codeName="ThisWorkbook"/>
  <mc:AlternateContent xmlns:mc="http://schemas.openxmlformats.org/markup-compatibility/2006">
    <mc:Choice Requires="x15">
      <x15ac:absPath xmlns:x15ac="http://schemas.microsoft.com/office/spreadsheetml/2010/11/ac" url="https://ispor.sharepoint.com/sites/MeetingsSP/Shared Documents/5. Europe/2026 Vienna Austria/Operations and Logistics/Exhibit Ops/Exhibitor Service Kit/AV - Abbit/"/>
    </mc:Choice>
  </mc:AlternateContent>
  <xr:revisionPtr revIDLastSave="1" documentId="8_{58E74C5C-4AC9-480C-84DC-AB0AE41AC24B}" xr6:coauthVersionLast="47" xr6:coauthVersionMax="47" xr10:uidLastSave="{74138435-F0B9-4E71-96D2-F539DB733105}"/>
  <workbookProtection workbookPassword="D8C7" lockStructure="1"/>
  <bookViews>
    <workbookView xWindow="28680" yWindow="-120" windowWidth="29040" windowHeight="15720" tabRatio="917" xr2:uid="{00000000-000D-0000-FFFF-FFFF00000000}"/>
  </bookViews>
  <sheets>
    <sheet name="Rental Exhbition" sheetId="29" r:id="rId1"/>
    <sheet name="WEIGHT" sheetId="7" state="hidden" r:id="rId2"/>
  </sheets>
  <definedNames>
    <definedName name="_xlnm.Print_Area" localSheetId="0">'Rental Exhbition'!$A$1:$H$74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8" i="29" l="1"/>
  <c r="H35" i="29"/>
  <c r="G60" i="29"/>
  <c r="G59" i="29"/>
  <c r="G58" i="29"/>
  <c r="G57" i="29"/>
  <c r="G54" i="29"/>
  <c r="G53" i="29"/>
  <c r="G52" i="29"/>
  <c r="G51" i="29"/>
  <c r="G48" i="29"/>
  <c r="G42" i="29"/>
  <c r="G36" i="29"/>
  <c r="H56" i="29"/>
  <c r="H39" i="29"/>
  <c r="H43" i="29"/>
  <c r="H45" i="29"/>
  <c r="H49" i="29"/>
  <c r="H53" i="29"/>
  <c r="H34" i="29"/>
  <c r="H50" i="29"/>
  <c r="H55" i="29" l="1"/>
  <c r="H60" i="29"/>
  <c r="H59" i="29"/>
  <c r="H58" i="29"/>
  <c r="H57" i="29"/>
  <c r="H54" i="29"/>
  <c r="H52" i="29"/>
  <c r="H51" i="29"/>
  <c r="H47" i="29"/>
  <c r="H46" i="29"/>
  <c r="H44" i="29"/>
  <c r="H42" i="29"/>
  <c r="H36" i="29"/>
  <c r="H37" i="29"/>
  <c r="H48" i="29"/>
  <c r="H41" i="29"/>
  <c r="H61" i="29" l="1"/>
  <c r="H62" i="29" s="1"/>
  <c r="H63" i="29" l="1"/>
  <c r="H64" i="29" s="1"/>
  <c r="H65" i="29" s="1"/>
</calcChain>
</file>

<file path=xl/sharedStrings.xml><?xml version="1.0" encoding="utf-8"?>
<sst xmlns="http://schemas.openxmlformats.org/spreadsheetml/2006/main" count="230" uniqueCount="205">
  <si>
    <t>AV Rental list</t>
  </si>
  <si>
    <t xml:space="preserve">Invoice recepient  / Company order nr: </t>
  </si>
  <si>
    <t>Rouwbergskens 8</t>
  </si>
  <si>
    <t>Company</t>
  </si>
  <si>
    <t>Name</t>
  </si>
  <si>
    <t>Address</t>
  </si>
  <si>
    <t>Postcode/ Citycode</t>
  </si>
  <si>
    <t>City</t>
  </si>
  <si>
    <t>Country</t>
  </si>
  <si>
    <t>E-mail</t>
  </si>
  <si>
    <t xml:space="preserve">VAT number </t>
  </si>
  <si>
    <t>DESCRIPTION</t>
  </si>
  <si>
    <t>BRAND</t>
  </si>
  <si>
    <t>#</t>
  </si>
  <si>
    <t>Euro/piece</t>
  </si>
  <si>
    <t>Total Euro</t>
  </si>
  <si>
    <t>ICT</t>
  </si>
  <si>
    <t>Laptop i7</t>
  </si>
  <si>
    <t>Laptop i5</t>
  </si>
  <si>
    <t>Tablet</t>
  </si>
  <si>
    <t>PowerPoint remote</t>
  </si>
  <si>
    <t>VIDEO</t>
  </si>
  <si>
    <t xml:space="preserve">Samsung DM32E </t>
  </si>
  <si>
    <t xml:space="preserve">Samsung DM40E </t>
  </si>
  <si>
    <t>Samsung DM55E</t>
  </si>
  <si>
    <t xml:space="preserve">Samsung DM65E </t>
  </si>
  <si>
    <t>Samsung DM82E</t>
  </si>
  <si>
    <t xml:space="preserve">Total </t>
  </si>
  <si>
    <t>Setup &amp; dismantle fee</t>
  </si>
  <si>
    <t>Total excl. VAT</t>
  </si>
  <si>
    <t>Total incl. VAT</t>
  </si>
  <si>
    <t>The order is based on the General</t>
  </si>
  <si>
    <t>Date, signature,stamp of the contractual party = invoice recipient</t>
  </si>
  <si>
    <t>NETWORK CABLES</t>
  </si>
  <si>
    <t xml:space="preserve"> </t>
  </si>
  <si>
    <t>STRUCTURE + CURTAINS</t>
  </si>
  <si>
    <t>WALKIE TALKIE</t>
  </si>
  <si>
    <t>LENS</t>
  </si>
  <si>
    <t>200-300 MM</t>
  </si>
  <si>
    <t>HUB Twisted pair</t>
  </si>
  <si>
    <t>3COM</t>
  </si>
  <si>
    <t>OVERHEADPROJECTOR:</t>
  </si>
  <si>
    <t>3M</t>
  </si>
  <si>
    <t>PROFILES SPOTS GOBO</t>
  </si>
  <si>
    <t>ADB 500 watt</t>
  </si>
  <si>
    <t>STAND FOR  GOOSNECK</t>
  </si>
  <si>
    <t>AKG</t>
  </si>
  <si>
    <t>INTERCOMSYSTEEM:</t>
  </si>
  <si>
    <t>ASL</t>
  </si>
  <si>
    <t>MULTIMEDIA PC:</t>
  </si>
  <si>
    <t>Audio/cdr/32mb/net/…</t>
  </si>
  <si>
    <t>DATAPROJECTOR</t>
  </si>
  <si>
    <t>BARCOGRAPHICS</t>
  </si>
  <si>
    <t>BOOSTER</t>
  </si>
  <si>
    <t>CARVER PM-1200</t>
  </si>
  <si>
    <t>BACKGROUND MUSIC</t>
  </si>
  <si>
    <t>CD COLLECTIE DIVERS</t>
  </si>
  <si>
    <t>SCREEN FRONT</t>
  </si>
  <si>
    <t>DALITE CHALLENGER</t>
  </si>
  <si>
    <t>DIMMING SET</t>
  </si>
  <si>
    <t>DALTON + ZERO 88</t>
  </si>
  <si>
    <t>RCVDS</t>
  </si>
  <si>
    <t>DATA VIDEO SWITCHER</t>
  </si>
  <si>
    <t>INTERFACE</t>
  </si>
  <si>
    <t>EXTRON</t>
  </si>
  <si>
    <t>HOTEL HEEFT SCHERM 4M-2M</t>
  </si>
  <si>
    <t>PRINTER BLACK/WHITE</t>
  </si>
  <si>
    <t>HP 4M</t>
  </si>
  <si>
    <t>SLIDEPROJECTOR + LENS + RC</t>
  </si>
  <si>
    <t>KODAK</t>
  </si>
  <si>
    <t>SLIDEPROJECTOR rehursals</t>
  </si>
  <si>
    <t>DISTRUBUTION UNIT</t>
  </si>
  <si>
    <t xml:space="preserve">KRAMER </t>
  </si>
  <si>
    <t>SWICHTER KRAMER 12 X 2 LOOP</t>
  </si>
  <si>
    <t>17 INCH MON FOR SPEAKERS</t>
  </si>
  <si>
    <t>MAG</t>
  </si>
  <si>
    <t>STANDS LOUDSPEAKERS</t>
  </si>
  <si>
    <t>MANFROTTO</t>
  </si>
  <si>
    <t>WIND-UPS MANFROTTO 25 KG</t>
  </si>
  <si>
    <t xml:space="preserve">MANFROTTO  </t>
  </si>
  <si>
    <t>BRANDING</t>
  </si>
  <si>
    <t>MEETING LOGO</t>
  </si>
  <si>
    <t>BASS LOADSPEAKER</t>
  </si>
  <si>
    <t>MET CROSS-OVER</t>
  </si>
  <si>
    <t>LOUDSPEAKERS</t>
  </si>
  <si>
    <t>OHM MR-228</t>
  </si>
  <si>
    <t>EFFECT-MIXER:</t>
  </si>
  <si>
    <t>PANASONIC</t>
  </si>
  <si>
    <t>PLAYER</t>
  </si>
  <si>
    <t>DATAPROJECTOR BACKUP</t>
  </si>
  <si>
    <t>PHILIPS</t>
  </si>
  <si>
    <t>MONITOR</t>
  </si>
  <si>
    <t>QUAD</t>
  </si>
  <si>
    <t>WIND-UPS SGM 150 KG</t>
  </si>
  <si>
    <t xml:space="preserve">SGM    </t>
  </si>
  <si>
    <t>GOOSNECK MIKE</t>
  </si>
  <si>
    <t>SHURE</t>
  </si>
  <si>
    <t>MIKE RADIO HANDHELD</t>
  </si>
  <si>
    <t>MIKE RADIO LAVALIER PIN TIE</t>
  </si>
  <si>
    <t>HAND MIKE</t>
  </si>
  <si>
    <t xml:space="preserve">SHURE </t>
  </si>
  <si>
    <t>PLAYER BETACAM SP:</t>
  </si>
  <si>
    <t>SONY</t>
  </si>
  <si>
    <t>PLAYER:</t>
  </si>
  <si>
    <t>AUDIOMIXER</t>
  </si>
  <si>
    <t>SOUNDCRAFT</t>
  </si>
  <si>
    <t>DIA OVERVLOEISET</t>
  </si>
  <si>
    <t>Stumpfel</t>
  </si>
  <si>
    <t>C.D.PLAYER       :</t>
  </si>
  <si>
    <t>TECHNICS</t>
  </si>
  <si>
    <t>CASSETTEDECK     :</t>
  </si>
  <si>
    <t>LASERPOINTER:</t>
  </si>
  <si>
    <t>VAS</t>
  </si>
  <si>
    <t>EQUALISER :</t>
  </si>
  <si>
    <t>YAMAHA</t>
  </si>
  <si>
    <t xml:space="preserve">32 amp ELEC. DISTRUBUTION </t>
  </si>
  <si>
    <t>380 CABLES</t>
  </si>
  <si>
    <t>4 PAR 56 + 4 PAR 36 OP LAT</t>
  </si>
  <si>
    <t>ALU TUBE 3M</t>
  </si>
  <si>
    <t>CABLES LOUDSPEAKERS</t>
  </si>
  <si>
    <t>CABLES MIKE</t>
  </si>
  <si>
    <t>EMPTY CARROUSSELS</t>
  </si>
  <si>
    <t>FLOOR STANDS</t>
  </si>
  <si>
    <t>GOBO PRODUCTION</t>
  </si>
  <si>
    <t>HALOGEENSPOT 500 WATT</t>
  </si>
  <si>
    <t>LECTERN</t>
  </si>
  <si>
    <t>MOUSE SWITCHER</t>
  </si>
  <si>
    <t>NORMAL POINTER</t>
  </si>
  <si>
    <t>PAPER</t>
  </si>
  <si>
    <t>PORTABLE MULTIMEDIA PC</t>
  </si>
  <si>
    <t>PROLYTE 1M</t>
  </si>
  <si>
    <t>PROLYTE 2M</t>
  </si>
  <si>
    <t>PROLYTE 3 WAY CORNER</t>
  </si>
  <si>
    <t xml:space="preserve">PROLYTE 3M </t>
  </si>
  <si>
    <t>RC MOUSE</t>
  </si>
  <si>
    <t>S-VGA DISTRUBUTION UNIT</t>
  </si>
  <si>
    <t>S-VGA SWITCHER</t>
  </si>
  <si>
    <t>SET WALL</t>
  </si>
  <si>
    <t>SLIDE LIGHT BOX</t>
  </si>
  <si>
    <t>SPEAKER TIMING</t>
  </si>
  <si>
    <t>STAND MONITORS</t>
  </si>
  <si>
    <t>STANDS FLOOR</t>
  </si>
  <si>
    <t>STANDS PROFILE SPOTS</t>
  </si>
  <si>
    <t>STANDS TABLE</t>
  </si>
  <si>
    <t>STEP LADDERS</t>
  </si>
  <si>
    <t>TABLE STAND FOR MIKE</t>
  </si>
  <si>
    <t>TONER BLACK/WHITE</t>
  </si>
  <si>
    <t>VHS PLAYERS</t>
  </si>
  <si>
    <t xml:space="preserve">Your contact person onsite </t>
  </si>
  <si>
    <t>Delivery date and time</t>
  </si>
  <si>
    <t>Phone</t>
  </si>
  <si>
    <t>ISPOR Europe 2026</t>
  </si>
  <si>
    <t>8-11 November 2026</t>
  </si>
  <si>
    <t>Austria Center Vienna</t>
  </si>
  <si>
    <t>Pickup date and time</t>
  </si>
  <si>
    <t>Belgium</t>
  </si>
  <si>
    <t>2340 Beerse</t>
  </si>
  <si>
    <t>PFL BV</t>
  </si>
  <si>
    <t>Audio</t>
  </si>
  <si>
    <t xml:space="preserve">All services and supplies are subject to availability. </t>
  </si>
  <si>
    <t>VAT: BE 0464.373.246</t>
  </si>
  <si>
    <t>info@abbit.eu</t>
  </si>
  <si>
    <t>mail to:</t>
  </si>
  <si>
    <t>Prices are valid for the exhibition period including setup &amp; breakdown</t>
  </si>
  <si>
    <t>VAT 21%</t>
  </si>
  <si>
    <t>Terms of Business of the Company PFL BV</t>
  </si>
  <si>
    <t>QSC</t>
  </si>
  <si>
    <t>Wireless handheld microphone including receiver</t>
  </si>
  <si>
    <t>Wireless headset microphone including receiver</t>
  </si>
  <si>
    <t>Shure</t>
  </si>
  <si>
    <t>Yamaha</t>
  </si>
  <si>
    <t>Silent Seminars</t>
  </si>
  <si>
    <t>Shure / DPA</t>
  </si>
  <si>
    <t>HP Probook 430 G8 i5 - 8GB - Qwerty - Office 365</t>
  </si>
  <si>
    <t>HP Probook 430 G4 i5 - 8GB - Qwerty - Office 365</t>
  </si>
  <si>
    <t>Media Player</t>
  </si>
  <si>
    <t>Bright Sign</t>
  </si>
  <si>
    <t>Apple Ipad  32 Gb  Wifi</t>
  </si>
  <si>
    <t>Design stand for Apple iPad</t>
  </si>
  <si>
    <t>Audipack</t>
  </si>
  <si>
    <t>Prof Line</t>
  </si>
  <si>
    <t>32" HD screen + stand</t>
  </si>
  <si>
    <t>40" HD screen + stand</t>
  </si>
  <si>
    <t>55" HD screen + stand</t>
  </si>
  <si>
    <t>65" HD screen + stand</t>
  </si>
  <si>
    <t>82" HD screen + stand</t>
  </si>
  <si>
    <t>32" Touch Screen + stand</t>
  </si>
  <si>
    <t>46" Touch Screen + stand</t>
  </si>
  <si>
    <t>55" Touch Screen + stand</t>
  </si>
  <si>
    <t>65" Touch Screen + stand</t>
  </si>
  <si>
    <t xml:space="preserve">Printer </t>
  </si>
  <si>
    <t>B/W laser</t>
  </si>
  <si>
    <t>Color laser</t>
  </si>
  <si>
    <t xml:space="preserve">Order form needs to be received before </t>
  </si>
  <si>
    <t>If the order form is received after stated date an additional 25% fee will be charged</t>
  </si>
  <si>
    <t xml:space="preserve">Payment to be settled before </t>
  </si>
  <si>
    <t>Date</t>
  </si>
  <si>
    <t>Mobile phone</t>
  </si>
  <si>
    <t>25 wireless headsets including handheld microphone</t>
  </si>
  <si>
    <t>Powered loudspeakers (2) 500 Watt including stand and wireless microphone</t>
  </si>
  <si>
    <t>Powered miniature loudspeakers (2) 30 Watt for laptop</t>
  </si>
  <si>
    <t>Logitec</t>
  </si>
  <si>
    <t>75" HD screen + stand</t>
  </si>
  <si>
    <t xml:space="preserve">Samsung DM75E </t>
  </si>
  <si>
    <t>Stand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</si>
</sst>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 ;\-#,##0.0\ "/>
    <numFmt numFmtId="165" formatCode="#,##0.00_ ;\-#,##0.00\ "/>
    <numFmt numFmtId="166" formatCode="[$€-813]\ #,##0.00"/>
  </numFmts>
  <fonts count="28" x14ac:knownFonts="1"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u/>
      <sz val="14"/>
      <name val="Arial"/>
      <family val="2"/>
    </font>
    <font>
      <b/>
      <sz val="12"/>
      <color indexed="9"/>
      <name val="Arial"/>
      <family val="2"/>
    </font>
    <font>
      <b/>
      <sz val="36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26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2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5" borderId="0" applyNumberFormat="0" applyBorder="0" applyAlignment="0" applyProtection="0"/>
    <xf numFmtId="0" fontId="11" fillId="7" borderId="0" applyNumberFormat="0" applyBorder="0" applyAlignment="0" applyProtection="0"/>
    <xf numFmtId="0" fontId="11" fillId="4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7" borderId="0" applyNumberFormat="0" applyBorder="0" applyAlignment="0" applyProtection="0"/>
    <xf numFmtId="0" fontId="11" fillId="5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9" borderId="0" applyNumberFormat="0" applyBorder="0" applyAlignment="0" applyProtection="0"/>
    <xf numFmtId="0" fontId="12" fillId="7" borderId="0" applyNumberFormat="0" applyBorder="0" applyAlignment="0" applyProtection="0"/>
    <xf numFmtId="0" fontId="12" fillId="4" borderId="0" applyNumberFormat="0" applyBorder="0" applyAlignment="0" applyProtection="0"/>
    <xf numFmtId="0" fontId="12" fillId="12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16" borderId="0" applyNumberFormat="0" applyBorder="0" applyAlignment="0" applyProtection="0"/>
    <xf numFmtId="0" fontId="14" fillId="17" borderId="1" applyNumberFormat="0" applyAlignment="0" applyProtection="0"/>
    <xf numFmtId="0" fontId="15" fillId="18" borderId="2" applyNumberFormat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1" fillId="8" borderId="1" applyNumberFormat="0" applyAlignment="0" applyProtection="0"/>
    <xf numFmtId="0" fontId="22" fillId="0" borderId="6" applyNumberFormat="0" applyFill="0" applyAlignment="0" applyProtection="0"/>
    <xf numFmtId="0" fontId="23" fillId="8" borderId="0" applyNumberFormat="0" applyBorder="0" applyAlignment="0" applyProtection="0"/>
    <xf numFmtId="0" fontId="4" fillId="5" borderId="7" applyNumberFormat="0" applyFont="0" applyAlignment="0" applyProtection="0"/>
    <xf numFmtId="0" fontId="24" fillId="17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2" fillId="0" borderId="0" applyNumberFormat="0" applyFill="0" applyBorder="0" applyAlignment="0" applyProtection="0"/>
  </cellStyleXfs>
  <cellXfs count="110">
    <xf numFmtId="0" fontId="0" fillId="2" borderId="0" xfId="0"/>
    <xf numFmtId="0" fontId="1" fillId="2" borderId="0" xfId="0" applyFont="1"/>
    <xf numFmtId="0" fontId="4" fillId="2" borderId="0" xfId="0" applyFont="1"/>
    <xf numFmtId="0" fontId="5" fillId="2" borderId="0" xfId="0" applyFont="1"/>
    <xf numFmtId="0" fontId="6" fillId="2" borderId="10" xfId="0" applyFont="1" applyBorder="1"/>
    <xf numFmtId="0" fontId="5" fillId="2" borderId="10" xfId="0" applyFont="1" applyBorder="1"/>
    <xf numFmtId="0" fontId="6" fillId="2" borderId="10" xfId="0" applyFont="1" applyBorder="1" applyAlignment="1">
      <alignment horizontal="left"/>
    </xf>
    <xf numFmtId="0" fontId="6" fillId="2" borderId="11" xfId="0" applyFont="1" applyBorder="1" applyAlignment="1">
      <alignment horizontal="left"/>
    </xf>
    <xf numFmtId="0" fontId="5" fillId="2" borderId="12" xfId="0" applyFont="1" applyBorder="1"/>
    <xf numFmtId="0" fontId="6" fillId="2" borderId="0" xfId="0" applyFont="1" applyAlignment="1">
      <alignment horizontal="left"/>
    </xf>
    <xf numFmtId="0" fontId="5" fillId="2" borderId="13" xfId="0" applyFont="1" applyBorder="1"/>
    <xf numFmtId="164" fontId="6" fillId="2" borderId="13" xfId="0" applyNumberFormat="1" applyFont="1" applyBorder="1" applyAlignment="1">
      <alignment horizontal="right"/>
    </xf>
    <xf numFmtId="0" fontId="5" fillId="2" borderId="14" xfId="0" applyFont="1" applyBorder="1"/>
    <xf numFmtId="0" fontId="5" fillId="2" borderId="15" xfId="0" applyFont="1" applyBorder="1"/>
    <xf numFmtId="165" fontId="6" fillId="2" borderId="13" xfId="0" applyNumberFormat="1" applyFont="1" applyBorder="1"/>
    <xf numFmtId="164" fontId="6" fillId="2" borderId="13" xfId="0" applyNumberFormat="1" applyFont="1" applyBorder="1"/>
    <xf numFmtId="0" fontId="5" fillId="2" borderId="16" xfId="0" applyFont="1" applyBorder="1"/>
    <xf numFmtId="0" fontId="3" fillId="2" borderId="17" xfId="0" applyFont="1" applyBorder="1" applyAlignment="1">
      <alignment horizontal="center"/>
    </xf>
    <xf numFmtId="0" fontId="3" fillId="2" borderId="10" xfId="0" applyFont="1" applyBorder="1" applyAlignment="1">
      <alignment horizontal="left"/>
    </xf>
    <xf numFmtId="0" fontId="3" fillId="2" borderId="12" xfId="0" applyFont="1" applyBorder="1" applyAlignment="1">
      <alignment horizontal="center"/>
    </xf>
    <xf numFmtId="0" fontId="6" fillId="2" borderId="13" xfId="0" applyFont="1" applyBorder="1" applyAlignment="1">
      <alignment horizontal="left"/>
    </xf>
    <xf numFmtId="0" fontId="5" fillId="19" borderId="18" xfId="0" applyFont="1" applyFill="1" applyBorder="1"/>
    <xf numFmtId="0" fontId="6" fillId="20" borderId="18" xfId="0" applyFont="1" applyFill="1" applyBorder="1"/>
    <xf numFmtId="0" fontId="5" fillId="20" borderId="18" xfId="0" applyFont="1" applyFill="1" applyBorder="1"/>
    <xf numFmtId="0" fontId="5" fillId="19" borderId="18" xfId="0" applyFont="1" applyFill="1" applyBorder="1" applyAlignment="1">
      <alignment horizontal="left"/>
    </xf>
    <xf numFmtId="0" fontId="5" fillId="19" borderId="18" xfId="0" quotePrefix="1" applyFont="1" applyFill="1" applyBorder="1"/>
    <xf numFmtId="0" fontId="5" fillId="20" borderId="18" xfId="0" applyFont="1" applyFill="1" applyBorder="1" applyAlignment="1">
      <alignment horizontal="left"/>
    </xf>
    <xf numFmtId="0" fontId="4" fillId="20" borderId="18" xfId="0" applyFont="1" applyFill="1" applyBorder="1"/>
    <xf numFmtId="0" fontId="9" fillId="21" borderId="18" xfId="0" applyFont="1" applyFill="1" applyBorder="1"/>
    <xf numFmtId="0" fontId="9" fillId="21" borderId="18" xfId="0" applyFont="1" applyFill="1" applyBorder="1" applyAlignment="1">
      <alignment horizontal="right"/>
    </xf>
    <xf numFmtId="0" fontId="9" fillId="21" borderId="18" xfId="0" applyFont="1" applyFill="1" applyBorder="1" applyAlignment="1">
      <alignment horizontal="left"/>
    </xf>
    <xf numFmtId="164" fontId="9" fillId="21" borderId="18" xfId="0" applyNumberFormat="1" applyFont="1" applyFill="1" applyBorder="1" applyAlignment="1">
      <alignment horizontal="center"/>
    </xf>
    <xf numFmtId="0" fontId="10" fillId="2" borderId="0" xfId="0" applyFont="1" applyAlignment="1">
      <alignment horizontal="center"/>
    </xf>
    <xf numFmtId="0" fontId="5" fillId="20" borderId="18" xfId="0" applyFont="1" applyFill="1" applyBorder="1" applyAlignment="1">
      <alignment horizontal="center"/>
    </xf>
    <xf numFmtId="0" fontId="5" fillId="0" borderId="18" xfId="0" applyFont="1" applyFill="1" applyBorder="1" applyAlignment="1" applyProtection="1">
      <alignment horizontal="center"/>
      <protection locked="0"/>
    </xf>
    <xf numFmtId="0" fontId="5" fillId="19" borderId="19" xfId="0" applyFont="1" applyFill="1" applyBorder="1" applyAlignment="1">
      <alignment horizontal="left"/>
    </xf>
    <xf numFmtId="0" fontId="5" fillId="19" borderId="20" xfId="0" applyFont="1" applyFill="1" applyBorder="1" applyAlignment="1">
      <alignment horizontal="left"/>
    </xf>
    <xf numFmtId="0" fontId="5" fillId="2" borderId="0" xfId="0" applyFont="1" applyAlignment="1">
      <alignment horizontal="left"/>
    </xf>
    <xf numFmtId="0" fontId="7" fillId="19" borderId="19" xfId="0" applyFont="1" applyFill="1" applyBorder="1" applyAlignment="1">
      <alignment horizontal="center"/>
    </xf>
    <xf numFmtId="0" fontId="7" fillId="19" borderId="20" xfId="0" applyFont="1" applyFill="1" applyBorder="1" applyAlignment="1">
      <alignment horizontal="center"/>
    </xf>
    <xf numFmtId="0" fontId="9" fillId="19" borderId="19" xfId="0" applyFont="1" applyFill="1" applyBorder="1" applyAlignment="1">
      <alignment horizontal="left"/>
    </xf>
    <xf numFmtId="0" fontId="9" fillId="19" borderId="20" xfId="0" applyFont="1" applyFill="1" applyBorder="1" applyAlignment="1">
      <alignment horizontal="left"/>
    </xf>
    <xf numFmtId="0" fontId="6" fillId="2" borderId="0" xfId="0" applyFont="1"/>
    <xf numFmtId="0" fontId="5" fillId="22" borderId="0" xfId="0" applyFont="1" applyFill="1" applyAlignment="1" applyProtection="1">
      <alignment horizontal="center"/>
      <protection locked="0"/>
    </xf>
    <xf numFmtId="0" fontId="6" fillId="2" borderId="12" xfId="0" applyFont="1" applyBorder="1"/>
    <xf numFmtId="0" fontId="5" fillId="19" borderId="21" xfId="0" applyFont="1" applyFill="1" applyBorder="1" applyAlignment="1">
      <alignment horizontal="left"/>
    </xf>
    <xf numFmtId="0" fontId="5" fillId="19" borderId="19" xfId="34" applyFont="1" applyFill="1" applyBorder="1" applyAlignment="1" applyProtection="1">
      <alignment horizontal="left"/>
    </xf>
    <xf numFmtId="0" fontId="5" fillId="19" borderId="21" xfId="34" applyFont="1" applyFill="1" applyBorder="1" applyAlignment="1" applyProtection="1">
      <alignment horizontal="left"/>
    </xf>
    <xf numFmtId="0" fontId="5" fillId="19" borderId="20" xfId="34" applyFont="1" applyFill="1" applyBorder="1" applyAlignment="1" applyProtection="1">
      <alignment horizontal="left"/>
    </xf>
    <xf numFmtId="0" fontId="6" fillId="2" borderId="0" xfId="0" applyFont="1" applyAlignment="1">
      <alignment horizontal="center" vertical="center"/>
    </xf>
    <xf numFmtId="0" fontId="6" fillId="2" borderId="0" xfId="0" applyFont="1" applyAlignment="1">
      <alignment horizontal="left" vertical="center"/>
    </xf>
    <xf numFmtId="166" fontId="5" fillId="19" borderId="18" xfId="0" applyNumberFormat="1" applyFont="1" applyFill="1" applyBorder="1" applyAlignment="1">
      <alignment horizontal="right"/>
    </xf>
    <xf numFmtId="166" fontId="6" fillId="19" borderId="18" xfId="0" applyNumberFormat="1" applyFont="1" applyFill="1" applyBorder="1"/>
    <xf numFmtId="166" fontId="5" fillId="20" borderId="18" xfId="0" applyNumberFormat="1" applyFont="1" applyFill="1" applyBorder="1" applyAlignment="1">
      <alignment horizontal="right"/>
    </xf>
    <xf numFmtId="166" fontId="6" fillId="20" borderId="18" xfId="0" applyNumberFormat="1" applyFont="1" applyFill="1" applyBorder="1"/>
    <xf numFmtId="166" fontId="6" fillId="19" borderId="18" xfId="0" applyNumberFormat="1" applyFont="1" applyFill="1" applyBorder="1" applyAlignment="1">
      <alignment horizontal="right"/>
    </xf>
    <xf numFmtId="166" fontId="6" fillId="19" borderId="20" xfId="0" applyNumberFormat="1" applyFont="1" applyFill="1" applyBorder="1"/>
    <xf numFmtId="0" fontId="27" fillId="2" borderId="0" xfId="0" applyFont="1" applyAlignment="1">
      <alignment vertical="top"/>
    </xf>
    <xf numFmtId="0" fontId="5" fillId="2" borderId="0" xfId="0" applyFont="1" applyAlignment="1">
      <alignment horizontal="left" indent="1"/>
    </xf>
    <xf numFmtId="0" fontId="6" fillId="2" borderId="0" xfId="0" applyFont="1" applyAlignment="1">
      <alignment horizontal="right"/>
    </xf>
    <xf numFmtId="166" fontId="6" fillId="19" borderId="22" xfId="0" applyNumberFormat="1" applyFont="1" applyFill="1" applyBorder="1"/>
    <xf numFmtId="0" fontId="5" fillId="2" borderId="11" xfId="0" applyFont="1" applyBorder="1"/>
    <xf numFmtId="0" fontId="6" fillId="2" borderId="17" xfId="0" applyFont="1" applyBorder="1"/>
    <xf numFmtId="0" fontId="6" fillId="23" borderId="0" xfId="0" applyFont="1" applyFill="1"/>
    <xf numFmtId="14" fontId="6" fillId="23" borderId="18" xfId="0" applyNumberFormat="1" applyFont="1" applyFill="1" applyBorder="1" applyAlignment="1">
      <alignment horizontal="left"/>
    </xf>
    <xf numFmtId="0" fontId="6" fillId="23" borderId="0" xfId="0" applyFont="1" applyFill="1" applyAlignment="1">
      <alignment horizontal="left"/>
    </xf>
    <xf numFmtId="0" fontId="6" fillId="23" borderId="12" xfId="0" applyFont="1" applyFill="1" applyBorder="1"/>
    <xf numFmtId="166" fontId="6" fillId="19" borderId="23" xfId="0" applyNumberFormat="1" applyFont="1" applyFill="1" applyBorder="1"/>
    <xf numFmtId="0" fontId="5" fillId="19" borderId="24" xfId="0" applyFont="1" applyFill="1" applyBorder="1" applyAlignment="1">
      <alignment horizontal="left"/>
    </xf>
    <xf numFmtId="0" fontId="5" fillId="19" borderId="25" xfId="0" applyFont="1" applyFill="1" applyBorder="1" applyAlignment="1">
      <alignment horizontal="left"/>
    </xf>
    <xf numFmtId="0" fontId="5" fillId="19" borderId="22" xfId="0" applyFont="1" applyFill="1" applyBorder="1" applyAlignment="1">
      <alignment horizontal="left"/>
    </xf>
    <xf numFmtId="0" fontId="5" fillId="0" borderId="22" xfId="0" applyFont="1" applyFill="1" applyBorder="1" applyAlignment="1" applyProtection="1">
      <alignment horizontal="center"/>
      <protection locked="0"/>
    </xf>
    <xf numFmtId="166" fontId="5" fillId="19" borderId="22" xfId="0" applyNumberFormat="1" applyFont="1" applyFill="1" applyBorder="1" applyAlignment="1">
      <alignment horizontal="right"/>
    </xf>
    <xf numFmtId="0" fontId="5" fillId="22" borderId="0" xfId="0" applyFont="1" applyFill="1"/>
    <xf numFmtId="0" fontId="5" fillId="22" borderId="12" xfId="0" applyFont="1" applyFill="1" applyBorder="1"/>
    <xf numFmtId="166" fontId="5" fillId="23" borderId="18" xfId="0" applyNumberFormat="1" applyFont="1" applyFill="1" applyBorder="1" applyAlignment="1">
      <alignment horizontal="right"/>
    </xf>
    <xf numFmtId="0" fontId="2" fillId="2" borderId="0" xfId="34" applyFill="1" applyAlignment="1" applyProtection="1">
      <alignment vertical="top"/>
    </xf>
    <xf numFmtId="0" fontId="6" fillId="23" borderId="19" xfId="0" applyFont="1" applyFill="1" applyBorder="1" applyAlignment="1">
      <alignment horizontal="left"/>
    </xf>
    <xf numFmtId="0" fontId="6" fillId="23" borderId="21" xfId="0" applyFont="1" applyFill="1" applyBorder="1" applyAlignment="1">
      <alignment horizontal="left"/>
    </xf>
    <xf numFmtId="0" fontId="6" fillId="23" borderId="20" xfId="0" applyFont="1" applyFill="1" applyBorder="1" applyAlignment="1">
      <alignment horizontal="left"/>
    </xf>
    <xf numFmtId="0" fontId="5" fillId="0" borderId="19" xfId="34" applyFont="1" applyFill="1" applyBorder="1" applyAlignment="1" applyProtection="1">
      <alignment horizontal="center"/>
      <protection locked="0"/>
    </xf>
    <xf numFmtId="0" fontId="5" fillId="0" borderId="21" xfId="34" applyFont="1" applyFill="1" applyBorder="1" applyAlignment="1" applyProtection="1">
      <alignment horizontal="center"/>
      <protection locked="0"/>
    </xf>
    <xf numFmtId="0" fontId="5" fillId="0" borderId="20" xfId="34" applyFont="1" applyFill="1" applyBorder="1" applyAlignment="1" applyProtection="1">
      <alignment horizontal="center"/>
      <protection locked="0"/>
    </xf>
    <xf numFmtId="0" fontId="5" fillId="19" borderId="19" xfId="0" applyFont="1" applyFill="1" applyBorder="1" applyAlignment="1">
      <alignment horizontal="left"/>
    </xf>
    <xf numFmtId="0" fontId="5" fillId="19" borderId="20" xfId="0" applyFont="1" applyFill="1" applyBorder="1" applyAlignment="1">
      <alignment horizontal="left"/>
    </xf>
    <xf numFmtId="0" fontId="9" fillId="21" borderId="19" xfId="0" applyFont="1" applyFill="1" applyBorder="1" applyAlignment="1">
      <alignment horizontal="left"/>
    </xf>
    <xf numFmtId="0" fontId="9" fillId="21" borderId="20" xfId="0" applyFont="1" applyFill="1" applyBorder="1" applyAlignment="1">
      <alignment horizontal="left"/>
    </xf>
    <xf numFmtId="0" fontId="6" fillId="19" borderId="19" xfId="0" applyFont="1" applyFill="1" applyBorder="1" applyAlignment="1">
      <alignment horizontal="right"/>
    </xf>
    <xf numFmtId="0" fontId="6" fillId="19" borderId="20" xfId="0" applyFont="1" applyFill="1" applyBorder="1" applyAlignment="1">
      <alignment horizontal="right"/>
    </xf>
    <xf numFmtId="0" fontId="8" fillId="20" borderId="19" xfId="0" applyFont="1" applyFill="1" applyBorder="1" applyAlignment="1">
      <alignment horizontal="left"/>
    </xf>
    <xf numFmtId="0" fontId="8" fillId="20" borderId="20" xfId="0" applyFont="1" applyFill="1" applyBorder="1" applyAlignment="1">
      <alignment horizontal="left"/>
    </xf>
    <xf numFmtId="0" fontId="9" fillId="19" borderId="19" xfId="0" applyFont="1" applyFill="1" applyBorder="1" applyAlignment="1">
      <alignment horizontal="left"/>
    </xf>
    <xf numFmtId="0" fontId="9" fillId="19" borderId="20" xfId="0" applyFont="1" applyFill="1" applyBorder="1" applyAlignment="1">
      <alignment horizontal="left"/>
    </xf>
    <xf numFmtId="0" fontId="4" fillId="20" borderId="19" xfId="0" applyFont="1" applyFill="1" applyBorder="1" applyAlignment="1">
      <alignment horizontal="center"/>
    </xf>
    <xf numFmtId="0" fontId="4" fillId="20" borderId="20" xfId="0" applyFont="1" applyFill="1" applyBorder="1" applyAlignment="1">
      <alignment horizontal="center"/>
    </xf>
    <xf numFmtId="0" fontId="6" fillId="19" borderId="14" xfId="0" applyFont="1" applyFill="1" applyBorder="1" applyAlignment="1">
      <alignment horizontal="right"/>
    </xf>
    <xf numFmtId="0" fontId="6" fillId="19" borderId="16" xfId="0" applyFont="1" applyFill="1" applyBorder="1" applyAlignment="1">
      <alignment horizontal="right"/>
    </xf>
    <xf numFmtId="0" fontId="7" fillId="19" borderId="19" xfId="0" applyFont="1" applyFill="1" applyBorder="1" applyAlignment="1">
      <alignment horizontal="left"/>
    </xf>
    <xf numFmtId="0" fontId="7" fillId="19" borderId="20" xfId="0" applyFont="1" applyFill="1" applyBorder="1" applyAlignment="1">
      <alignment horizontal="left"/>
    </xf>
    <xf numFmtId="0" fontId="4" fillId="19" borderId="14" xfId="0" applyFont="1" applyFill="1" applyBorder="1" applyAlignment="1">
      <alignment horizontal="left"/>
    </xf>
    <xf numFmtId="0" fontId="4" fillId="19" borderId="16" xfId="0" applyFont="1" applyFill="1" applyBorder="1" applyAlignment="1">
      <alignment horizontal="left"/>
    </xf>
    <xf numFmtId="0" fontId="4" fillId="19" borderId="19" xfId="0" applyFont="1" applyFill="1" applyBorder="1" applyAlignment="1">
      <alignment horizontal="left"/>
    </xf>
    <xf numFmtId="0" fontId="4" fillId="19" borderId="20" xfId="0" applyFont="1" applyFill="1" applyBorder="1" applyAlignment="1">
      <alignment horizontal="left"/>
    </xf>
    <xf numFmtId="0" fontId="6" fillId="20" borderId="19" xfId="0" applyFont="1" applyFill="1" applyBorder="1" applyAlignment="1">
      <alignment horizontal="center"/>
    </xf>
    <xf numFmtId="0" fontId="6" fillId="20" borderId="20" xfId="0" applyFont="1" applyFill="1" applyBorder="1" applyAlignment="1">
      <alignment horizontal="center"/>
    </xf>
    <xf numFmtId="0" fontId="5" fillId="20" borderId="19" xfId="0" applyFont="1" applyFill="1" applyBorder="1" applyAlignment="1">
      <alignment horizontal="left"/>
    </xf>
    <xf numFmtId="0" fontId="5" fillId="20" borderId="20" xfId="0" applyFont="1" applyFill="1" applyBorder="1" applyAlignment="1">
      <alignment horizontal="left"/>
    </xf>
    <xf numFmtId="0" fontId="6" fillId="23" borderId="12" xfId="0" applyFont="1" applyFill="1" applyBorder="1" applyAlignment="1">
      <alignment horizontal="left"/>
    </xf>
    <xf numFmtId="0" fontId="6" fillId="23" borderId="0" xfId="0" applyFont="1" applyFill="1" applyAlignment="1">
      <alignment horizontal="left"/>
    </xf>
    <xf numFmtId="0" fontId="5" fillId="0" borderId="18" xfId="0" applyFont="1" applyFill="1" applyBorder="1" applyAlignment="1" applyProtection="1">
      <alignment horizontal="center"/>
      <protection locked="0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0</xdr:row>
      <xdr:rowOff>38100</xdr:rowOff>
    </xdr:from>
    <xdr:to>
      <xdr:col>5</xdr:col>
      <xdr:colOff>600908</xdr:colOff>
      <xdr:row>6</xdr:row>
      <xdr:rowOff>9525</xdr:rowOff>
    </xdr:to>
    <xdr:pic>
      <xdr:nvPicPr>
        <xdr:cNvPr id="2" name="Picture 1" descr="Event-Europe-2021">
          <a:extLst>
            <a:ext uri="{FF2B5EF4-FFF2-40B4-BE49-F238E27FC236}">
              <a16:creationId xmlns:a16="http://schemas.microsoft.com/office/drawing/2014/main" id="{A6821329-4E69-CB0D-5511-4451B4F7E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6775" y="38100"/>
          <a:ext cx="1439108" cy="145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</xdr:colOff>
      <xdr:row>0</xdr:row>
      <xdr:rowOff>95250</xdr:rowOff>
    </xdr:from>
    <xdr:to>
      <xdr:col>1</xdr:col>
      <xdr:colOff>600075</xdr:colOff>
      <xdr:row>4</xdr:row>
      <xdr:rowOff>100338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632B33A-6BBA-E721-59F4-0F76030E77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95250"/>
          <a:ext cx="3228975" cy="995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abbit.e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75"/>
  <sheetViews>
    <sheetView showZeros="0" tabSelected="1" topLeftCell="A13" zoomScaleNormal="100" workbookViewId="0">
      <selection activeCell="C9" sqref="C9"/>
    </sheetView>
  </sheetViews>
  <sheetFormatPr defaultColWidth="8.85546875" defaultRowHeight="12.75" x14ac:dyDescent="0.2"/>
  <cols>
    <col min="1" max="1" width="40.42578125" customWidth="1"/>
    <col min="2" max="2" width="38.28515625" customWidth="1"/>
    <col min="3" max="3" width="30.28515625" customWidth="1"/>
    <col min="4" max="4" width="35.85546875" customWidth="1"/>
    <col min="5" max="5" width="13.140625" customWidth="1"/>
    <col min="6" max="6" width="11.85546875" customWidth="1"/>
    <col min="7" max="7" width="12.85546875" customWidth="1"/>
    <col min="8" max="8" width="22.140625" customWidth="1"/>
  </cols>
  <sheetData>
    <row r="1" spans="1:8" ht="19.5" customHeight="1" x14ac:dyDescent="0.3">
      <c r="A1" s="17"/>
      <c r="B1" s="4"/>
      <c r="D1" s="5"/>
      <c r="E1" s="18"/>
      <c r="F1" s="6"/>
      <c r="G1" s="6"/>
      <c r="H1" s="7"/>
    </row>
    <row r="2" spans="1:8" ht="19.5" customHeight="1" x14ac:dyDescent="0.6">
      <c r="A2" s="19"/>
      <c r="B2" s="32"/>
      <c r="D2" s="3"/>
      <c r="F2" s="9"/>
      <c r="G2" s="9"/>
      <c r="H2" s="20"/>
    </row>
    <row r="3" spans="1:8" ht="19.5" customHeight="1" x14ac:dyDescent="0.25">
      <c r="D3" s="3"/>
      <c r="F3" s="9"/>
      <c r="H3" s="10"/>
    </row>
    <row r="4" spans="1:8" ht="19.5" customHeight="1" x14ac:dyDescent="0.2">
      <c r="D4" s="3"/>
      <c r="F4" s="37"/>
      <c r="G4" s="37"/>
      <c r="H4" s="10"/>
    </row>
    <row r="5" spans="1:8" ht="19.5" customHeight="1" x14ac:dyDescent="0.2">
      <c r="A5" s="58" t="s">
        <v>157</v>
      </c>
      <c r="D5" s="3"/>
      <c r="F5" s="37"/>
      <c r="G5" s="37"/>
      <c r="H5" s="10"/>
    </row>
    <row r="6" spans="1:8" ht="19.5" customHeight="1" x14ac:dyDescent="0.2">
      <c r="A6" s="58" t="s">
        <v>2</v>
      </c>
      <c r="D6" s="3"/>
      <c r="F6" s="37"/>
      <c r="G6" s="37"/>
      <c r="H6" s="10"/>
    </row>
    <row r="7" spans="1:8" ht="19.5" customHeight="1" x14ac:dyDescent="0.25">
      <c r="A7" s="58" t="s">
        <v>156</v>
      </c>
      <c r="D7" s="3"/>
      <c r="E7" s="42" t="s">
        <v>151</v>
      </c>
      <c r="F7" s="37"/>
      <c r="G7" s="37"/>
      <c r="H7" s="10"/>
    </row>
    <row r="8" spans="1:8" ht="19.5" customHeight="1" x14ac:dyDescent="0.2">
      <c r="A8" s="58" t="s">
        <v>155</v>
      </c>
      <c r="B8" s="3"/>
      <c r="D8" s="3"/>
      <c r="E8" s="49" t="s">
        <v>153</v>
      </c>
      <c r="F8" s="37"/>
      <c r="G8" s="37"/>
      <c r="H8" s="10"/>
    </row>
    <row r="9" spans="1:8" ht="19.5" customHeight="1" x14ac:dyDescent="0.2">
      <c r="A9" s="58" t="s">
        <v>160</v>
      </c>
      <c r="B9" s="3"/>
      <c r="D9" s="3"/>
      <c r="E9" s="50" t="s">
        <v>152</v>
      </c>
      <c r="F9" s="37"/>
      <c r="G9" s="37"/>
      <c r="H9" s="10"/>
    </row>
    <row r="10" spans="1:8" ht="32.25" customHeight="1" x14ac:dyDescent="0.2">
      <c r="B10" s="3"/>
      <c r="D10" s="3"/>
      <c r="E10" s="57" t="s">
        <v>0</v>
      </c>
      <c r="F10" s="37"/>
      <c r="G10" s="37"/>
      <c r="H10" s="10"/>
    </row>
    <row r="11" spans="1:8" ht="31.5" customHeight="1" x14ac:dyDescent="0.2">
      <c r="A11" s="8"/>
      <c r="B11" s="3"/>
      <c r="C11" s="3"/>
      <c r="D11" s="3"/>
      <c r="F11" s="37"/>
      <c r="G11" s="37"/>
      <c r="H11" s="10"/>
    </row>
    <row r="12" spans="1:8" ht="19.5" customHeight="1" x14ac:dyDescent="0.2">
      <c r="A12" s="21" t="s">
        <v>1</v>
      </c>
      <c r="B12" s="109"/>
      <c r="C12" s="109"/>
      <c r="D12" s="43"/>
      <c r="E12" s="35" t="s">
        <v>204</v>
      </c>
      <c r="F12" s="45"/>
      <c r="G12" s="36"/>
      <c r="H12" s="10"/>
    </row>
    <row r="13" spans="1:8" ht="19.5" customHeight="1" x14ac:dyDescent="0.2">
      <c r="A13" s="21" t="s">
        <v>3</v>
      </c>
      <c r="B13" s="109"/>
      <c r="C13" s="109"/>
      <c r="D13" s="43"/>
      <c r="E13" s="80"/>
      <c r="F13" s="81"/>
      <c r="G13" s="82"/>
      <c r="H13" s="10"/>
    </row>
    <row r="14" spans="1:8" ht="19.5" customHeight="1" x14ac:dyDescent="0.2">
      <c r="A14" s="21" t="s">
        <v>4</v>
      </c>
      <c r="B14" s="109"/>
      <c r="C14" s="109"/>
      <c r="D14" s="43"/>
      <c r="E14" s="46" t="s">
        <v>148</v>
      </c>
      <c r="F14" s="47"/>
      <c r="G14" s="48"/>
      <c r="H14" s="10"/>
    </row>
    <row r="15" spans="1:8" ht="19.5" customHeight="1" x14ac:dyDescent="0.2">
      <c r="A15" s="21" t="s">
        <v>5</v>
      </c>
      <c r="B15" s="109"/>
      <c r="C15" s="109"/>
      <c r="D15" s="43"/>
      <c r="E15" s="80"/>
      <c r="F15" s="81"/>
      <c r="G15" s="82"/>
      <c r="H15" s="10"/>
    </row>
    <row r="16" spans="1:8" ht="19.5" customHeight="1" x14ac:dyDescent="0.2">
      <c r="A16" s="21"/>
      <c r="B16" s="109"/>
      <c r="C16" s="109"/>
      <c r="D16" s="43"/>
      <c r="E16" s="46" t="s">
        <v>197</v>
      </c>
      <c r="F16" s="47"/>
      <c r="G16" s="48"/>
      <c r="H16" s="10"/>
    </row>
    <row r="17" spans="1:8" ht="21.75" customHeight="1" x14ac:dyDescent="0.2">
      <c r="A17" s="21"/>
      <c r="B17" s="109"/>
      <c r="C17" s="109"/>
      <c r="D17" s="43"/>
      <c r="E17" s="80"/>
      <c r="F17" s="81"/>
      <c r="G17" s="82"/>
      <c r="H17" s="10"/>
    </row>
    <row r="18" spans="1:8" ht="21.75" customHeight="1" x14ac:dyDescent="0.2">
      <c r="A18" s="21" t="s">
        <v>6</v>
      </c>
      <c r="B18" s="109"/>
      <c r="C18" s="109"/>
      <c r="D18" s="43"/>
      <c r="E18" s="46" t="s">
        <v>154</v>
      </c>
      <c r="F18" s="47"/>
      <c r="G18" s="48"/>
      <c r="H18" s="10"/>
    </row>
    <row r="19" spans="1:8" ht="21.75" customHeight="1" x14ac:dyDescent="0.2">
      <c r="A19" s="21" t="s">
        <v>7</v>
      </c>
      <c r="B19" s="109"/>
      <c r="C19" s="109"/>
      <c r="D19" s="43"/>
      <c r="E19" s="80"/>
      <c r="F19" s="81"/>
      <c r="G19" s="82"/>
      <c r="H19" s="10"/>
    </row>
    <row r="20" spans="1:8" ht="21.75" customHeight="1" x14ac:dyDescent="0.2">
      <c r="A20" s="21" t="s">
        <v>8</v>
      </c>
      <c r="B20" s="109"/>
      <c r="C20" s="109"/>
      <c r="D20" s="43"/>
      <c r="E20" s="46" t="s">
        <v>149</v>
      </c>
      <c r="F20" s="47"/>
      <c r="G20" s="48"/>
      <c r="H20" s="10"/>
    </row>
    <row r="21" spans="1:8" ht="21.75" customHeight="1" x14ac:dyDescent="0.2">
      <c r="A21" s="21" t="s">
        <v>150</v>
      </c>
      <c r="B21" s="109"/>
      <c r="C21" s="109"/>
      <c r="D21" s="43"/>
      <c r="E21" s="80"/>
      <c r="F21" s="81"/>
      <c r="G21" s="82"/>
      <c r="H21" s="10"/>
    </row>
    <row r="22" spans="1:8" ht="21.75" customHeight="1" x14ac:dyDescent="0.2">
      <c r="A22" s="21" t="s">
        <v>9</v>
      </c>
      <c r="B22" s="109"/>
      <c r="C22" s="109"/>
      <c r="H22" s="10"/>
    </row>
    <row r="23" spans="1:8" ht="21.75" customHeight="1" x14ac:dyDescent="0.25">
      <c r="A23" s="21" t="s">
        <v>10</v>
      </c>
      <c r="B23" s="109"/>
      <c r="C23" s="109"/>
      <c r="D23" s="59" t="s">
        <v>162</v>
      </c>
      <c r="E23" s="76" t="s">
        <v>161</v>
      </c>
      <c r="F23" s="3"/>
      <c r="H23" s="10"/>
    </row>
    <row r="24" spans="1:8" ht="31.5" customHeight="1" x14ac:dyDescent="0.2">
      <c r="A24" s="73"/>
      <c r="B24" s="43"/>
      <c r="C24" s="43"/>
      <c r="D24" s="43"/>
      <c r="E24" s="3"/>
      <c r="F24" s="3"/>
      <c r="H24" s="10"/>
    </row>
    <row r="25" spans="1:8" ht="15.75" x14ac:dyDescent="0.25">
      <c r="A25" s="74"/>
      <c r="B25" s="73"/>
      <c r="C25" s="73"/>
      <c r="D25" s="63" t="s">
        <v>196</v>
      </c>
      <c r="F25" s="3"/>
      <c r="H25" s="10"/>
    </row>
    <row r="26" spans="1:8" ht="15.75" x14ac:dyDescent="0.25">
      <c r="A26" s="77" t="s">
        <v>193</v>
      </c>
      <c r="B26" s="78"/>
      <c r="C26" s="79"/>
      <c r="D26" s="64">
        <v>46327</v>
      </c>
      <c r="F26" s="3"/>
      <c r="G26" s="3"/>
      <c r="H26" s="15"/>
    </row>
    <row r="27" spans="1:8" ht="15.75" x14ac:dyDescent="0.25">
      <c r="A27" s="77" t="s">
        <v>194</v>
      </c>
      <c r="B27" s="78"/>
      <c r="C27" s="79"/>
      <c r="D27" s="64">
        <v>46327</v>
      </c>
      <c r="E27" s="3"/>
      <c r="F27" s="3"/>
      <c r="G27" s="3"/>
      <c r="H27" s="15"/>
    </row>
    <row r="28" spans="1:8" ht="15.75" x14ac:dyDescent="0.25">
      <c r="A28" s="77" t="s">
        <v>195</v>
      </c>
      <c r="B28" s="78"/>
      <c r="C28" s="79"/>
      <c r="D28" s="64">
        <v>46330</v>
      </c>
      <c r="E28" s="3"/>
      <c r="F28" s="3"/>
      <c r="G28" s="3"/>
      <c r="H28" s="15"/>
    </row>
    <row r="29" spans="1:8" ht="15.75" x14ac:dyDescent="0.25">
      <c r="A29" s="107" t="s">
        <v>163</v>
      </c>
      <c r="B29" s="108"/>
      <c r="C29" s="108"/>
      <c r="D29" s="65"/>
      <c r="E29" s="3"/>
      <c r="F29" s="3"/>
      <c r="G29" s="3"/>
      <c r="H29" s="15"/>
    </row>
    <row r="30" spans="1:8" ht="15.75" x14ac:dyDescent="0.25">
      <c r="A30" s="66" t="s">
        <v>159</v>
      </c>
      <c r="B30" s="63"/>
      <c r="C30" s="63"/>
      <c r="D30" s="65"/>
      <c r="E30" s="3"/>
      <c r="F30" s="3"/>
      <c r="G30" s="3"/>
      <c r="H30" s="15"/>
    </row>
    <row r="31" spans="1:8" ht="30" customHeight="1" x14ac:dyDescent="0.25">
      <c r="A31" s="8"/>
      <c r="B31" s="3"/>
      <c r="C31" s="3"/>
      <c r="D31" s="37"/>
      <c r="E31" s="3"/>
      <c r="F31" s="3"/>
      <c r="G31" s="3">
        <v>0</v>
      </c>
      <c r="H31" s="11"/>
    </row>
    <row r="32" spans="1:8" ht="15.75" x14ac:dyDescent="0.25">
      <c r="A32" s="85" t="s">
        <v>11</v>
      </c>
      <c r="B32" s="86"/>
      <c r="C32" s="30" t="s">
        <v>12</v>
      </c>
      <c r="D32" s="30"/>
      <c r="E32" s="28"/>
      <c r="F32" s="28" t="s">
        <v>13</v>
      </c>
      <c r="G32" s="29" t="s">
        <v>14</v>
      </c>
      <c r="H32" s="31" t="s">
        <v>15</v>
      </c>
    </row>
    <row r="33" spans="1:8" ht="18" x14ac:dyDescent="0.25">
      <c r="A33" s="89" t="s">
        <v>158</v>
      </c>
      <c r="B33" s="90"/>
      <c r="C33" s="103"/>
      <c r="D33" s="104"/>
      <c r="E33" s="22"/>
      <c r="F33" s="22"/>
      <c r="G33" s="22"/>
      <c r="H33" s="23"/>
    </row>
    <row r="34" spans="1:8" s="2" customFormat="1" ht="17.25" customHeight="1" x14ac:dyDescent="0.25">
      <c r="A34" s="83" t="s">
        <v>200</v>
      </c>
      <c r="B34" s="84"/>
      <c r="C34" s="83" t="s">
        <v>170</v>
      </c>
      <c r="D34" s="84"/>
      <c r="E34" s="24"/>
      <c r="F34" s="34"/>
      <c r="G34" s="75">
        <v>50</v>
      </c>
      <c r="H34" s="52">
        <f t="shared" ref="H34:H39" si="0">+G34*F34</f>
        <v>0</v>
      </c>
    </row>
    <row r="35" spans="1:8" s="2" customFormat="1" ht="17.25" customHeight="1" x14ac:dyDescent="0.25">
      <c r="A35" s="35" t="s">
        <v>199</v>
      </c>
      <c r="B35" s="36"/>
      <c r="C35" s="35" t="s">
        <v>166</v>
      </c>
      <c r="D35" s="36"/>
      <c r="E35" s="24"/>
      <c r="F35" s="34"/>
      <c r="G35" s="51">
        <v>500</v>
      </c>
      <c r="H35" s="52">
        <f t="shared" si="0"/>
        <v>0</v>
      </c>
    </row>
    <row r="36" spans="1:8" s="2" customFormat="1" ht="17.25" customHeight="1" x14ac:dyDescent="0.25">
      <c r="A36" s="83" t="s">
        <v>167</v>
      </c>
      <c r="B36" s="84"/>
      <c r="C36" s="35" t="s">
        <v>169</v>
      </c>
      <c r="D36" s="36"/>
      <c r="E36" s="24"/>
      <c r="F36" s="34"/>
      <c r="G36" s="75">
        <f>180*0.75</f>
        <v>135</v>
      </c>
      <c r="H36" s="52">
        <f t="shared" si="0"/>
        <v>0</v>
      </c>
    </row>
    <row r="37" spans="1:8" s="2" customFormat="1" ht="17.25" customHeight="1" x14ac:dyDescent="0.25">
      <c r="A37" s="83" t="s">
        <v>168</v>
      </c>
      <c r="B37" s="84"/>
      <c r="C37" s="35" t="s">
        <v>172</v>
      </c>
      <c r="D37" s="36"/>
      <c r="E37" s="24"/>
      <c r="F37" s="34"/>
      <c r="G37" s="51">
        <v>185</v>
      </c>
      <c r="H37" s="52">
        <f t="shared" si="0"/>
        <v>0</v>
      </c>
    </row>
    <row r="38" spans="1:8" s="2" customFormat="1" ht="17.25" customHeight="1" x14ac:dyDescent="0.25">
      <c r="A38" s="35" t="s">
        <v>198</v>
      </c>
      <c r="B38" s="36"/>
      <c r="C38" s="35" t="s">
        <v>171</v>
      </c>
      <c r="D38" s="36"/>
      <c r="E38" s="24"/>
      <c r="F38" s="34"/>
      <c r="G38" s="51">
        <v>450</v>
      </c>
      <c r="H38" s="52">
        <f t="shared" si="0"/>
        <v>0</v>
      </c>
    </row>
    <row r="39" spans="1:8" s="2" customFormat="1" ht="17.25" customHeight="1" x14ac:dyDescent="0.25">
      <c r="A39" s="83"/>
      <c r="B39" s="84"/>
      <c r="C39" s="83"/>
      <c r="D39" s="84"/>
      <c r="E39" s="24"/>
      <c r="F39" s="34"/>
      <c r="G39" s="51"/>
      <c r="H39" s="52">
        <f t="shared" si="0"/>
        <v>0</v>
      </c>
    </row>
    <row r="40" spans="1:8" s="2" customFormat="1" ht="17.25" customHeight="1" x14ac:dyDescent="0.25">
      <c r="A40" s="89" t="s">
        <v>16</v>
      </c>
      <c r="B40" s="90"/>
      <c r="C40" s="105"/>
      <c r="D40" s="106"/>
      <c r="E40" s="26"/>
      <c r="F40" s="33"/>
      <c r="G40" s="53"/>
      <c r="H40" s="54"/>
    </row>
    <row r="41" spans="1:8" s="2" customFormat="1" ht="17.25" customHeight="1" x14ac:dyDescent="0.25">
      <c r="A41" s="83" t="s">
        <v>17</v>
      </c>
      <c r="B41" s="84"/>
      <c r="C41" s="83" t="s">
        <v>173</v>
      </c>
      <c r="D41" s="84"/>
      <c r="E41" s="24"/>
      <c r="F41" s="34"/>
      <c r="G41" s="75">
        <v>150</v>
      </c>
      <c r="H41" s="52">
        <f t="shared" ref="H41:H48" si="1">+G41*F41</f>
        <v>0</v>
      </c>
    </row>
    <row r="42" spans="1:8" s="2" customFormat="1" ht="17.25" customHeight="1" x14ac:dyDescent="0.25">
      <c r="A42" s="83" t="s">
        <v>18</v>
      </c>
      <c r="B42" s="84"/>
      <c r="C42" s="83" t="s">
        <v>174</v>
      </c>
      <c r="D42" s="84"/>
      <c r="E42" s="24"/>
      <c r="F42" s="34"/>
      <c r="G42" s="51">
        <f>180*0.75</f>
        <v>135</v>
      </c>
      <c r="H42" s="52">
        <f t="shared" si="1"/>
        <v>0</v>
      </c>
    </row>
    <row r="43" spans="1:8" s="2" customFormat="1" ht="17.25" customHeight="1" x14ac:dyDescent="0.25">
      <c r="A43" s="83" t="s">
        <v>19</v>
      </c>
      <c r="B43" s="84"/>
      <c r="C43" s="83" t="s">
        <v>177</v>
      </c>
      <c r="D43" s="84"/>
      <c r="E43" s="24"/>
      <c r="F43" s="34"/>
      <c r="G43" s="51">
        <v>85</v>
      </c>
      <c r="H43" s="52">
        <f t="shared" si="1"/>
        <v>0</v>
      </c>
    </row>
    <row r="44" spans="1:8" s="2" customFormat="1" ht="17.25" customHeight="1" x14ac:dyDescent="0.25">
      <c r="A44" s="35" t="s">
        <v>178</v>
      </c>
      <c r="B44" s="36"/>
      <c r="C44" s="35" t="s">
        <v>179</v>
      </c>
      <c r="D44" s="36"/>
      <c r="E44" s="24"/>
      <c r="F44" s="34"/>
      <c r="G44" s="51">
        <v>50</v>
      </c>
      <c r="H44" s="52">
        <f t="shared" si="1"/>
        <v>0</v>
      </c>
    </row>
    <row r="45" spans="1:8" s="2" customFormat="1" ht="17.25" customHeight="1" x14ac:dyDescent="0.25">
      <c r="A45" s="83" t="s">
        <v>20</v>
      </c>
      <c r="B45" s="84"/>
      <c r="C45" s="83" t="s">
        <v>201</v>
      </c>
      <c r="D45" s="84"/>
      <c r="E45" s="24"/>
      <c r="F45" s="34"/>
      <c r="G45" s="75">
        <v>20</v>
      </c>
      <c r="H45" s="52">
        <f t="shared" si="1"/>
        <v>0</v>
      </c>
    </row>
    <row r="46" spans="1:8" s="2" customFormat="1" ht="17.25" customHeight="1" x14ac:dyDescent="0.25">
      <c r="A46" s="83" t="s">
        <v>175</v>
      </c>
      <c r="B46" s="84"/>
      <c r="C46" s="83" t="s">
        <v>176</v>
      </c>
      <c r="D46" s="84"/>
      <c r="E46" s="24"/>
      <c r="F46" s="34"/>
      <c r="G46" s="51">
        <v>70</v>
      </c>
      <c r="H46" s="52">
        <f t="shared" si="1"/>
        <v>0</v>
      </c>
    </row>
    <row r="47" spans="1:8" s="2" customFormat="1" ht="17.25" customHeight="1" x14ac:dyDescent="0.25">
      <c r="A47" s="83" t="s">
        <v>190</v>
      </c>
      <c r="B47" s="84"/>
      <c r="C47" s="83" t="s">
        <v>191</v>
      </c>
      <c r="D47" s="84"/>
      <c r="E47" s="24"/>
      <c r="F47" s="34"/>
      <c r="G47" s="51">
        <v>75</v>
      </c>
      <c r="H47" s="52">
        <f t="shared" si="1"/>
        <v>0</v>
      </c>
    </row>
    <row r="48" spans="1:8" s="2" customFormat="1" ht="17.25" customHeight="1" x14ac:dyDescent="0.25">
      <c r="A48" s="83" t="s">
        <v>190</v>
      </c>
      <c r="B48" s="84"/>
      <c r="C48" s="83" t="s">
        <v>192</v>
      </c>
      <c r="D48" s="84"/>
      <c r="E48" s="24"/>
      <c r="F48" s="34"/>
      <c r="G48" s="51">
        <f>180*0.75</f>
        <v>135</v>
      </c>
      <c r="H48" s="52">
        <f t="shared" si="1"/>
        <v>0</v>
      </c>
    </row>
    <row r="49" spans="1:8" s="2" customFormat="1" ht="17.25" customHeight="1" x14ac:dyDescent="0.25">
      <c r="A49" s="83"/>
      <c r="B49" s="84"/>
      <c r="C49" s="83"/>
      <c r="D49" s="84"/>
      <c r="E49" s="24"/>
      <c r="F49" s="34"/>
      <c r="G49" s="51"/>
      <c r="H49" s="52">
        <f>+G49*F49</f>
        <v>0</v>
      </c>
    </row>
    <row r="50" spans="1:8" s="2" customFormat="1" ht="17.25" customHeight="1" x14ac:dyDescent="0.25">
      <c r="A50" s="89" t="s">
        <v>21</v>
      </c>
      <c r="B50" s="90"/>
      <c r="C50" s="93"/>
      <c r="D50" s="94"/>
      <c r="E50" s="27"/>
      <c r="F50" s="33"/>
      <c r="G50" s="53"/>
      <c r="H50" s="54">
        <f t="shared" ref="H50:H51" si="2">+G50*F50</f>
        <v>0</v>
      </c>
    </row>
    <row r="51" spans="1:8" s="2" customFormat="1" ht="17.25" customHeight="1" x14ac:dyDescent="0.25">
      <c r="A51" s="83" t="s">
        <v>181</v>
      </c>
      <c r="B51" s="84"/>
      <c r="C51" s="83" t="s">
        <v>22</v>
      </c>
      <c r="D51" s="84"/>
      <c r="E51" s="25"/>
      <c r="F51" s="34"/>
      <c r="G51" s="51">
        <f>240*0.75</f>
        <v>180</v>
      </c>
      <c r="H51" s="52">
        <f t="shared" si="2"/>
        <v>0</v>
      </c>
    </row>
    <row r="52" spans="1:8" s="2" customFormat="1" ht="17.25" customHeight="1" x14ac:dyDescent="0.25">
      <c r="A52" s="83" t="s">
        <v>182</v>
      </c>
      <c r="B52" s="84"/>
      <c r="C52" s="83" t="s">
        <v>23</v>
      </c>
      <c r="D52" s="84"/>
      <c r="E52" s="24"/>
      <c r="F52" s="34"/>
      <c r="G52" s="51">
        <f>380*0.75</f>
        <v>285</v>
      </c>
      <c r="H52" s="52">
        <f t="shared" ref="H52:H60" si="3">+G52*F52</f>
        <v>0</v>
      </c>
    </row>
    <row r="53" spans="1:8" s="2" customFormat="1" ht="17.25" customHeight="1" x14ac:dyDescent="0.25">
      <c r="A53" s="83" t="s">
        <v>183</v>
      </c>
      <c r="B53" s="84"/>
      <c r="C53" s="83" t="s">
        <v>24</v>
      </c>
      <c r="D53" s="84"/>
      <c r="E53" s="24"/>
      <c r="F53" s="34"/>
      <c r="G53" s="51">
        <f>580*0.75</f>
        <v>435</v>
      </c>
      <c r="H53" s="52">
        <f t="shared" si="3"/>
        <v>0</v>
      </c>
    </row>
    <row r="54" spans="1:8" s="2" customFormat="1" ht="17.25" customHeight="1" x14ac:dyDescent="0.25">
      <c r="A54" s="83" t="s">
        <v>184</v>
      </c>
      <c r="B54" s="84"/>
      <c r="C54" s="83" t="s">
        <v>25</v>
      </c>
      <c r="D54" s="84"/>
      <c r="E54" s="24"/>
      <c r="F54" s="34"/>
      <c r="G54" s="51">
        <f>650*0.75</f>
        <v>487.5</v>
      </c>
      <c r="H54" s="52">
        <f t="shared" si="3"/>
        <v>0</v>
      </c>
    </row>
    <row r="55" spans="1:8" s="2" customFormat="1" ht="17.25" customHeight="1" x14ac:dyDescent="0.25">
      <c r="A55" s="83" t="s">
        <v>202</v>
      </c>
      <c r="B55" s="84"/>
      <c r="C55" s="83" t="s">
        <v>203</v>
      </c>
      <c r="D55" s="84"/>
      <c r="E55" s="24"/>
      <c r="F55" s="34"/>
      <c r="G55" s="51">
        <v>650</v>
      </c>
      <c r="H55" s="52">
        <f t="shared" si="3"/>
        <v>0</v>
      </c>
    </row>
    <row r="56" spans="1:8" s="2" customFormat="1" ht="17.25" customHeight="1" x14ac:dyDescent="0.25">
      <c r="A56" s="35" t="s">
        <v>185</v>
      </c>
      <c r="B56" s="36"/>
      <c r="C56" s="35" t="s">
        <v>26</v>
      </c>
      <c r="D56" s="36"/>
      <c r="E56" s="24"/>
      <c r="F56" s="34"/>
      <c r="G56" s="51">
        <v>750</v>
      </c>
      <c r="H56" s="52">
        <f t="shared" si="3"/>
        <v>0</v>
      </c>
    </row>
    <row r="57" spans="1:8" s="2" customFormat="1" ht="17.25" customHeight="1" x14ac:dyDescent="0.25">
      <c r="A57" s="35" t="s">
        <v>186</v>
      </c>
      <c r="B57" s="36"/>
      <c r="C57" s="35" t="s">
        <v>180</v>
      </c>
      <c r="D57" s="36"/>
      <c r="E57" s="24"/>
      <c r="F57" s="34"/>
      <c r="G57" s="51">
        <f>360*0.75</f>
        <v>270</v>
      </c>
      <c r="H57" s="52">
        <f t="shared" si="3"/>
        <v>0</v>
      </c>
    </row>
    <row r="58" spans="1:8" s="2" customFormat="1" ht="17.25" customHeight="1" x14ac:dyDescent="0.25">
      <c r="A58" s="35" t="s">
        <v>187</v>
      </c>
      <c r="B58" s="36"/>
      <c r="C58" s="35" t="s">
        <v>180</v>
      </c>
      <c r="D58" s="36"/>
      <c r="E58" s="24"/>
      <c r="F58" s="34"/>
      <c r="G58" s="51">
        <f>480*0.75</f>
        <v>360</v>
      </c>
      <c r="H58" s="52">
        <f t="shared" si="3"/>
        <v>0</v>
      </c>
    </row>
    <row r="59" spans="1:8" s="2" customFormat="1" ht="17.25" customHeight="1" x14ac:dyDescent="0.25">
      <c r="A59" s="35" t="s">
        <v>188</v>
      </c>
      <c r="B59" s="36"/>
      <c r="C59" s="35" t="s">
        <v>180</v>
      </c>
      <c r="D59" s="36"/>
      <c r="E59" s="24"/>
      <c r="F59" s="34"/>
      <c r="G59" s="51">
        <f>680*0.75</f>
        <v>510</v>
      </c>
      <c r="H59" s="52">
        <f t="shared" si="3"/>
        <v>0</v>
      </c>
    </row>
    <row r="60" spans="1:8" s="2" customFormat="1" ht="17.25" customHeight="1" thickBot="1" x14ac:dyDescent="0.3">
      <c r="A60" s="68" t="s">
        <v>189</v>
      </c>
      <c r="B60" s="69"/>
      <c r="C60" s="68" t="s">
        <v>180</v>
      </c>
      <c r="D60" s="69"/>
      <c r="E60" s="70"/>
      <c r="F60" s="71"/>
      <c r="G60" s="72">
        <f>790*0.75</f>
        <v>592.5</v>
      </c>
      <c r="H60" s="60">
        <f t="shared" si="3"/>
        <v>0</v>
      </c>
    </row>
    <row r="61" spans="1:8" s="2" customFormat="1" ht="15.75" x14ac:dyDescent="0.25">
      <c r="A61" s="99"/>
      <c r="B61" s="100"/>
      <c r="C61" s="95"/>
      <c r="D61" s="96"/>
      <c r="E61" s="95" t="s">
        <v>27</v>
      </c>
      <c r="F61" s="96"/>
      <c r="G61" s="67"/>
      <c r="H61" s="67">
        <f>SUM(H34:H60)</f>
        <v>0</v>
      </c>
    </row>
    <row r="62" spans="1:8" s="2" customFormat="1" ht="16.5" thickBot="1" x14ac:dyDescent="0.3">
      <c r="A62" s="101"/>
      <c r="B62" s="102"/>
      <c r="C62" s="87"/>
      <c r="D62" s="88"/>
      <c r="E62" s="87" t="s">
        <v>28</v>
      </c>
      <c r="F62" s="88"/>
      <c r="G62" s="52"/>
      <c r="H62" s="60">
        <f>H61*33%</f>
        <v>0</v>
      </c>
    </row>
    <row r="63" spans="1:8" s="2" customFormat="1" ht="17.25" customHeight="1" x14ac:dyDescent="0.25">
      <c r="A63" s="83"/>
      <c r="B63" s="84"/>
      <c r="C63" s="87"/>
      <c r="D63" s="88"/>
      <c r="E63" s="87" t="s">
        <v>29</v>
      </c>
      <c r="F63" s="88"/>
      <c r="G63" s="55"/>
      <c r="H63" s="52">
        <f>SUM(H61:H62)</f>
        <v>0</v>
      </c>
    </row>
    <row r="64" spans="1:8" s="2" customFormat="1" ht="17.25" customHeight="1" x14ac:dyDescent="0.25">
      <c r="A64" s="97"/>
      <c r="B64" s="98"/>
      <c r="C64" s="87"/>
      <c r="D64" s="88"/>
      <c r="E64" s="87" t="s">
        <v>164</v>
      </c>
      <c r="F64" s="88"/>
      <c r="G64" s="55"/>
      <c r="H64" s="52">
        <f>H63*21%</f>
        <v>0</v>
      </c>
    </row>
    <row r="65" spans="1:8" s="2" customFormat="1" ht="17.25" customHeight="1" x14ac:dyDescent="0.25">
      <c r="A65" s="91"/>
      <c r="B65" s="92"/>
      <c r="C65" s="87"/>
      <c r="D65" s="88"/>
      <c r="E65" s="87" t="s">
        <v>30</v>
      </c>
      <c r="F65" s="88"/>
      <c r="G65" s="55"/>
      <c r="H65" s="52">
        <f>SUM(H63:H64)</f>
        <v>0</v>
      </c>
    </row>
    <row r="66" spans="1:8" s="2" customFormat="1" ht="17.100000000000001" customHeight="1" x14ac:dyDescent="0.25">
      <c r="A66" s="40"/>
      <c r="B66" s="41"/>
      <c r="C66" s="38"/>
      <c r="D66" s="39"/>
      <c r="E66" s="24"/>
      <c r="F66" s="35"/>
      <c r="G66" s="55"/>
      <c r="H66" s="56"/>
    </row>
    <row r="67" spans="1:8" ht="15.75" x14ac:dyDescent="0.25">
      <c r="D67" s="3"/>
      <c r="E67" s="3"/>
      <c r="F67" s="3"/>
      <c r="G67" s="3"/>
      <c r="H67" s="14"/>
    </row>
    <row r="68" spans="1:8" ht="15.75" x14ac:dyDescent="0.25">
      <c r="A68" s="62" t="s">
        <v>31</v>
      </c>
      <c r="B68" s="61"/>
      <c r="C68" s="62" t="s">
        <v>32</v>
      </c>
      <c r="D68" s="5"/>
      <c r="E68" s="5"/>
      <c r="F68" s="5"/>
      <c r="G68" s="5"/>
      <c r="H68" s="61"/>
    </row>
    <row r="69" spans="1:8" ht="15.75" x14ac:dyDescent="0.25">
      <c r="A69" s="44" t="s">
        <v>165</v>
      </c>
      <c r="B69" s="10"/>
      <c r="C69" s="8"/>
      <c r="D69" s="3"/>
      <c r="E69" s="3"/>
      <c r="F69" s="3"/>
      <c r="G69" s="3"/>
      <c r="H69" s="10"/>
    </row>
    <row r="70" spans="1:8" ht="15.75" x14ac:dyDescent="0.25">
      <c r="A70" s="44"/>
      <c r="B70" s="10"/>
      <c r="C70" s="8"/>
      <c r="D70" s="3"/>
      <c r="E70" s="3"/>
      <c r="F70" s="3"/>
      <c r="G70" s="3"/>
      <c r="H70" s="10"/>
    </row>
    <row r="71" spans="1:8" ht="15" x14ac:dyDescent="0.2">
      <c r="A71" s="8"/>
      <c r="B71" s="10"/>
      <c r="C71" s="8"/>
      <c r="D71" s="3"/>
      <c r="E71" s="3"/>
      <c r="F71" s="3"/>
      <c r="G71" s="3"/>
      <c r="H71" s="10"/>
    </row>
    <row r="72" spans="1:8" ht="15" x14ac:dyDescent="0.2">
      <c r="A72" s="8"/>
      <c r="B72" s="10"/>
      <c r="C72" s="8"/>
      <c r="D72" s="3"/>
      <c r="E72" s="3"/>
      <c r="F72" s="3"/>
      <c r="G72" s="3"/>
      <c r="H72" s="10"/>
    </row>
    <row r="73" spans="1:8" ht="15" x14ac:dyDescent="0.2">
      <c r="A73" s="8"/>
      <c r="B73" s="10"/>
      <c r="C73" s="8"/>
      <c r="D73" s="3"/>
      <c r="E73" s="3"/>
      <c r="F73" s="3"/>
      <c r="G73" s="3"/>
      <c r="H73" s="10"/>
    </row>
    <row r="74" spans="1:8" ht="15" x14ac:dyDescent="0.2">
      <c r="A74" s="12"/>
      <c r="B74" s="16"/>
      <c r="C74" s="12"/>
      <c r="D74" s="13"/>
      <c r="E74" s="13"/>
      <c r="F74" s="13"/>
      <c r="G74" s="13"/>
      <c r="H74" s="16"/>
    </row>
    <row r="75" spans="1:8" ht="15" x14ac:dyDescent="0.2">
      <c r="A75" s="3"/>
    </row>
  </sheetData>
  <mergeCells count="75">
    <mergeCell ref="E62:F62"/>
    <mergeCell ref="E63:F63"/>
    <mergeCell ref="E64:F64"/>
    <mergeCell ref="E65:F65"/>
    <mergeCell ref="E13:G13"/>
    <mergeCell ref="E15:G15"/>
    <mergeCell ref="A29:C29"/>
    <mergeCell ref="E61:F61"/>
    <mergeCell ref="E17:G17"/>
    <mergeCell ref="E19:G19"/>
    <mergeCell ref="B12:C12"/>
    <mergeCell ref="B13:C13"/>
    <mergeCell ref="B14:C14"/>
    <mergeCell ref="B15:C15"/>
    <mergeCell ref="B17:C17"/>
    <mergeCell ref="B16:C16"/>
    <mergeCell ref="B18:C18"/>
    <mergeCell ref="B23:C23"/>
    <mergeCell ref="B20:C20"/>
    <mergeCell ref="B21:C21"/>
    <mergeCell ref="B22:C22"/>
    <mergeCell ref="B19:C19"/>
    <mergeCell ref="A42:B42"/>
    <mergeCell ref="A43:B43"/>
    <mergeCell ref="C42:D42"/>
    <mergeCell ref="C41:D41"/>
    <mergeCell ref="A34:B34"/>
    <mergeCell ref="A36:B36"/>
    <mergeCell ref="A37:B37"/>
    <mergeCell ref="A39:B39"/>
    <mergeCell ref="A40:B40"/>
    <mergeCell ref="A41:B41"/>
    <mergeCell ref="C40:D40"/>
    <mergeCell ref="C52:D52"/>
    <mergeCell ref="C54:D54"/>
    <mergeCell ref="C33:D33"/>
    <mergeCell ref="C34:D34"/>
    <mergeCell ref="C39:D39"/>
    <mergeCell ref="A64:B64"/>
    <mergeCell ref="A61:B61"/>
    <mergeCell ref="A62:B62"/>
    <mergeCell ref="A45:B45"/>
    <mergeCell ref="A46:B46"/>
    <mergeCell ref="C65:D65"/>
    <mergeCell ref="A33:B33"/>
    <mergeCell ref="A65:B65"/>
    <mergeCell ref="C62:D62"/>
    <mergeCell ref="C63:D63"/>
    <mergeCell ref="C64:D64"/>
    <mergeCell ref="A49:B49"/>
    <mergeCell ref="A50:B50"/>
    <mergeCell ref="C50:D50"/>
    <mergeCell ref="C61:D61"/>
    <mergeCell ref="A51:B51"/>
    <mergeCell ref="A52:B52"/>
    <mergeCell ref="A53:B53"/>
    <mergeCell ref="A54:B54"/>
    <mergeCell ref="C53:D53"/>
    <mergeCell ref="A63:B63"/>
    <mergeCell ref="A26:C26"/>
    <mergeCell ref="A27:C27"/>
    <mergeCell ref="A28:C28"/>
    <mergeCell ref="E21:G21"/>
    <mergeCell ref="A55:B55"/>
    <mergeCell ref="C55:D55"/>
    <mergeCell ref="A32:B32"/>
    <mergeCell ref="A47:B47"/>
    <mergeCell ref="C47:D47"/>
    <mergeCell ref="A48:B48"/>
    <mergeCell ref="C48:D48"/>
    <mergeCell ref="C43:D43"/>
    <mergeCell ref="C45:D45"/>
    <mergeCell ref="C46:D46"/>
    <mergeCell ref="C49:D49"/>
    <mergeCell ref="C51:D51"/>
  </mergeCells>
  <phoneticPr fontId="1" type="noConversion"/>
  <hyperlinks>
    <hyperlink ref="E23" r:id="rId1" xr:uid="{4961A78D-439F-4CAE-AE9A-3D5B18385987}"/>
  </hyperlinks>
  <printOptions horizontalCentered="1"/>
  <pageMargins left="0.35433070866141736" right="0.35433070866141736" top="0.59055118110236227" bottom="0.59055118110236227" header="0.51181102362204722" footer="0.51181102362204722"/>
  <pageSetup paperSize="9" scale="48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86"/>
  <sheetViews>
    <sheetView topLeftCell="A76" workbookViewId="0">
      <selection activeCell="A30" sqref="A30"/>
    </sheetView>
  </sheetViews>
  <sheetFormatPr defaultColWidth="8.85546875" defaultRowHeight="12.75" x14ac:dyDescent="0.2"/>
  <cols>
    <col min="1" max="1" width="26.42578125" customWidth="1"/>
    <col min="3" max="3" width="32.28515625" customWidth="1"/>
  </cols>
  <sheetData>
    <row r="1" spans="1:4" x14ac:dyDescent="0.2">
      <c r="A1" s="1" t="s">
        <v>33</v>
      </c>
      <c r="B1" s="1">
        <v>1</v>
      </c>
      <c r="C1" s="1" t="s">
        <v>34</v>
      </c>
      <c r="D1">
        <v>2</v>
      </c>
    </row>
    <row r="2" spans="1:4" x14ac:dyDescent="0.2">
      <c r="A2" s="1" t="s">
        <v>35</v>
      </c>
      <c r="B2" s="1">
        <v>6</v>
      </c>
      <c r="C2" s="1" t="s">
        <v>34</v>
      </c>
      <c r="D2">
        <v>20</v>
      </c>
    </row>
    <row r="3" spans="1:4" x14ac:dyDescent="0.2">
      <c r="A3" s="1" t="s">
        <v>36</v>
      </c>
      <c r="B3" s="1">
        <v>3</v>
      </c>
      <c r="C3" s="1" t="s">
        <v>34</v>
      </c>
      <c r="D3">
        <v>2</v>
      </c>
    </row>
    <row r="4" spans="1:4" x14ac:dyDescent="0.2">
      <c r="A4" s="1" t="s">
        <v>37</v>
      </c>
      <c r="B4" s="1">
        <v>2</v>
      </c>
      <c r="C4" s="1" t="s">
        <v>38</v>
      </c>
      <c r="D4">
        <v>2</v>
      </c>
    </row>
    <row r="5" spans="1:4" x14ac:dyDescent="0.2">
      <c r="A5" s="1" t="s">
        <v>39</v>
      </c>
      <c r="B5" s="1">
        <v>1</v>
      </c>
      <c r="C5" s="1" t="s">
        <v>40</v>
      </c>
      <c r="D5">
        <v>1</v>
      </c>
    </row>
    <row r="6" spans="1:4" x14ac:dyDescent="0.2">
      <c r="A6" s="1" t="s">
        <v>41</v>
      </c>
      <c r="B6" s="1">
        <v>1</v>
      </c>
      <c r="C6" s="1" t="s">
        <v>42</v>
      </c>
      <c r="D6">
        <v>7</v>
      </c>
    </row>
    <row r="7" spans="1:4" x14ac:dyDescent="0.2">
      <c r="A7" s="1" t="s">
        <v>41</v>
      </c>
      <c r="B7" s="1">
        <v>0</v>
      </c>
      <c r="C7" s="1" t="s">
        <v>42</v>
      </c>
      <c r="D7">
        <v>7</v>
      </c>
    </row>
    <row r="8" spans="1:4" x14ac:dyDescent="0.2">
      <c r="A8" s="1" t="s">
        <v>43</v>
      </c>
      <c r="B8" s="1">
        <v>10</v>
      </c>
      <c r="C8" s="1" t="s">
        <v>44</v>
      </c>
    </row>
    <row r="9" spans="1:4" x14ac:dyDescent="0.2">
      <c r="A9" s="1" t="s">
        <v>45</v>
      </c>
      <c r="B9" s="1">
        <v>2</v>
      </c>
      <c r="C9" s="1" t="s">
        <v>46</v>
      </c>
      <c r="D9">
        <v>0.1</v>
      </c>
    </row>
    <row r="10" spans="1:4" x14ac:dyDescent="0.2">
      <c r="A10" s="1" t="s">
        <v>47</v>
      </c>
      <c r="B10" s="1">
        <v>1</v>
      </c>
      <c r="C10" s="1" t="s">
        <v>48</v>
      </c>
    </row>
    <row r="11" spans="1:4" x14ac:dyDescent="0.2">
      <c r="A11" s="1" t="s">
        <v>49</v>
      </c>
      <c r="B11" s="1">
        <v>3</v>
      </c>
      <c r="C11" s="1" t="s">
        <v>50</v>
      </c>
      <c r="D11">
        <v>15</v>
      </c>
    </row>
    <row r="12" spans="1:4" x14ac:dyDescent="0.2">
      <c r="A12" s="1" t="s">
        <v>49</v>
      </c>
      <c r="B12" s="1">
        <v>0</v>
      </c>
      <c r="C12" s="1" t="s">
        <v>50</v>
      </c>
      <c r="D12">
        <v>15</v>
      </c>
    </row>
    <row r="13" spans="1:4" x14ac:dyDescent="0.2">
      <c r="A13" s="1" t="s">
        <v>51</v>
      </c>
      <c r="B13" s="1">
        <v>1</v>
      </c>
      <c r="C13" s="1" t="s">
        <v>52</v>
      </c>
      <c r="D13">
        <v>60</v>
      </c>
    </row>
    <row r="14" spans="1:4" x14ac:dyDescent="0.2">
      <c r="A14" s="1" t="s">
        <v>53</v>
      </c>
      <c r="B14" s="1">
        <v>2</v>
      </c>
      <c r="C14" s="1" t="s">
        <v>54</v>
      </c>
      <c r="D14">
        <v>12</v>
      </c>
    </row>
    <row r="15" spans="1:4" x14ac:dyDescent="0.2">
      <c r="A15" s="1" t="s">
        <v>55</v>
      </c>
      <c r="B15" s="1">
        <v>1</v>
      </c>
      <c r="C15" s="1" t="s">
        <v>56</v>
      </c>
      <c r="D15">
        <v>1</v>
      </c>
    </row>
    <row r="16" spans="1:4" x14ac:dyDescent="0.2">
      <c r="A16" s="1" t="s">
        <v>57</v>
      </c>
      <c r="B16" s="1">
        <v>0</v>
      </c>
      <c r="C16" s="1" t="s">
        <v>58</v>
      </c>
    </row>
    <row r="17" spans="1:4" x14ac:dyDescent="0.2">
      <c r="A17" s="1" t="s">
        <v>59</v>
      </c>
      <c r="B17" s="1">
        <v>1</v>
      </c>
      <c r="C17" s="1" t="s">
        <v>60</v>
      </c>
    </row>
    <row r="18" spans="1:4" x14ac:dyDescent="0.2">
      <c r="A18" s="1" t="s">
        <v>61</v>
      </c>
      <c r="B18" s="1">
        <v>1</v>
      </c>
      <c r="C18" s="1" t="s">
        <v>62</v>
      </c>
      <c r="D18">
        <v>5</v>
      </c>
    </row>
    <row r="19" spans="1:4" x14ac:dyDescent="0.2">
      <c r="A19" s="1" t="s">
        <v>63</v>
      </c>
      <c r="B19" s="1">
        <v>2</v>
      </c>
      <c r="C19" s="1" t="s">
        <v>64</v>
      </c>
      <c r="D19">
        <v>2</v>
      </c>
    </row>
    <row r="20" spans="1:4" x14ac:dyDescent="0.2">
      <c r="A20" s="1" t="s">
        <v>57</v>
      </c>
      <c r="B20" s="1">
        <v>2</v>
      </c>
      <c r="C20" s="1" t="s">
        <v>65</v>
      </c>
    </row>
    <row r="21" spans="1:4" x14ac:dyDescent="0.2">
      <c r="A21" s="1" t="s">
        <v>66</v>
      </c>
      <c r="B21" s="1">
        <v>1</v>
      </c>
      <c r="C21" s="1" t="s">
        <v>67</v>
      </c>
      <c r="D21">
        <v>25</v>
      </c>
    </row>
    <row r="22" spans="1:4" x14ac:dyDescent="0.2">
      <c r="A22" s="1" t="s">
        <v>68</v>
      </c>
      <c r="B22" s="1">
        <v>2</v>
      </c>
      <c r="C22" s="1" t="s">
        <v>69</v>
      </c>
      <c r="D22">
        <v>15</v>
      </c>
    </row>
    <row r="23" spans="1:4" x14ac:dyDescent="0.2">
      <c r="A23" s="1" t="s">
        <v>68</v>
      </c>
      <c r="B23" s="1">
        <v>0</v>
      </c>
      <c r="C23" s="1" t="s">
        <v>69</v>
      </c>
    </row>
    <row r="24" spans="1:4" x14ac:dyDescent="0.2">
      <c r="A24" s="1" t="s">
        <v>70</v>
      </c>
      <c r="B24" s="1">
        <v>1</v>
      </c>
      <c r="C24" s="1" t="s">
        <v>69</v>
      </c>
    </row>
    <row r="25" spans="1:4" x14ac:dyDescent="0.2">
      <c r="A25" s="1" t="s">
        <v>71</v>
      </c>
      <c r="B25" s="1">
        <v>0</v>
      </c>
      <c r="C25" s="1" t="s">
        <v>72</v>
      </c>
    </row>
    <row r="26" spans="1:4" x14ac:dyDescent="0.2">
      <c r="A26" s="1" t="s">
        <v>73</v>
      </c>
      <c r="B26" s="1">
        <v>1</v>
      </c>
      <c r="C26" s="1" t="s">
        <v>72</v>
      </c>
      <c r="D26">
        <v>1.5</v>
      </c>
    </row>
    <row r="27" spans="1:4" x14ac:dyDescent="0.2">
      <c r="A27" s="1" t="s">
        <v>74</v>
      </c>
      <c r="B27" s="1">
        <v>1</v>
      </c>
      <c r="C27" s="1" t="s">
        <v>75</v>
      </c>
    </row>
    <row r="28" spans="1:4" x14ac:dyDescent="0.2">
      <c r="A28" s="1" t="s">
        <v>76</v>
      </c>
      <c r="B28" s="1">
        <v>4</v>
      </c>
      <c r="C28" s="1" t="s">
        <v>77</v>
      </c>
    </row>
    <row r="29" spans="1:4" x14ac:dyDescent="0.2">
      <c r="A29" s="1" t="s">
        <v>78</v>
      </c>
      <c r="B29" s="1">
        <v>0</v>
      </c>
      <c r="C29" s="1" t="s">
        <v>79</v>
      </c>
    </row>
    <row r="30" spans="1:4" x14ac:dyDescent="0.2">
      <c r="A30" s="1" t="s">
        <v>80</v>
      </c>
      <c r="B30" s="1">
        <v>1</v>
      </c>
      <c r="C30" s="1" t="s">
        <v>81</v>
      </c>
      <c r="D30">
        <v>10</v>
      </c>
    </row>
    <row r="31" spans="1:4" x14ac:dyDescent="0.2">
      <c r="A31" s="1" t="s">
        <v>82</v>
      </c>
      <c r="B31" s="1">
        <v>1</v>
      </c>
      <c r="C31" s="1" t="s">
        <v>83</v>
      </c>
    </row>
    <row r="32" spans="1:4" x14ac:dyDescent="0.2">
      <c r="A32" s="1" t="s">
        <v>84</v>
      </c>
      <c r="B32" s="1">
        <v>4</v>
      </c>
      <c r="C32" s="1" t="s">
        <v>85</v>
      </c>
    </row>
    <row r="33" spans="1:3" x14ac:dyDescent="0.2">
      <c r="A33" s="1" t="s">
        <v>86</v>
      </c>
      <c r="B33" s="1">
        <v>1</v>
      </c>
      <c r="C33" s="1" t="s">
        <v>87</v>
      </c>
    </row>
    <row r="34" spans="1:3" x14ac:dyDescent="0.2">
      <c r="A34" s="1" t="s">
        <v>88</v>
      </c>
      <c r="B34" s="1">
        <v>1</v>
      </c>
      <c r="C34" s="1" t="s">
        <v>87</v>
      </c>
    </row>
    <row r="35" spans="1:3" x14ac:dyDescent="0.2">
      <c r="A35" s="1" t="s">
        <v>89</v>
      </c>
      <c r="B35" s="1">
        <v>1</v>
      </c>
      <c r="C35" s="1" t="s">
        <v>90</v>
      </c>
    </row>
    <row r="36" spans="1:3" x14ac:dyDescent="0.2">
      <c r="A36" s="1" t="s">
        <v>91</v>
      </c>
      <c r="B36" s="1">
        <v>1</v>
      </c>
      <c r="C36" s="1" t="s">
        <v>92</v>
      </c>
    </row>
    <row r="37" spans="1:3" x14ac:dyDescent="0.2">
      <c r="A37" s="1" t="s">
        <v>93</v>
      </c>
      <c r="B37" s="1"/>
      <c r="C37" s="1" t="s">
        <v>94</v>
      </c>
    </row>
    <row r="38" spans="1:3" x14ac:dyDescent="0.2">
      <c r="A38" s="1" t="s">
        <v>95</v>
      </c>
      <c r="B38" s="1">
        <v>2</v>
      </c>
      <c r="C38" s="1" t="s">
        <v>96</v>
      </c>
    </row>
    <row r="39" spans="1:3" x14ac:dyDescent="0.2">
      <c r="A39" s="1" t="s">
        <v>97</v>
      </c>
      <c r="B39" s="1">
        <v>1</v>
      </c>
      <c r="C39" s="1" t="s">
        <v>96</v>
      </c>
    </row>
    <row r="40" spans="1:3" x14ac:dyDescent="0.2">
      <c r="A40" s="1" t="s">
        <v>98</v>
      </c>
      <c r="B40" s="1">
        <v>3</v>
      </c>
      <c r="C40" s="1" t="s">
        <v>96</v>
      </c>
    </row>
    <row r="41" spans="1:3" x14ac:dyDescent="0.2">
      <c r="A41" s="1" t="s">
        <v>99</v>
      </c>
      <c r="B41" s="1">
        <v>1</v>
      </c>
      <c r="C41" s="1" t="s">
        <v>100</v>
      </c>
    </row>
    <row r="42" spans="1:3" x14ac:dyDescent="0.2">
      <c r="A42" s="1" t="s">
        <v>101</v>
      </c>
      <c r="B42" s="1">
        <v>1</v>
      </c>
      <c r="C42" s="1" t="s">
        <v>102</v>
      </c>
    </row>
    <row r="43" spans="1:3" x14ac:dyDescent="0.2">
      <c r="A43" s="1" t="s">
        <v>103</v>
      </c>
      <c r="B43" s="1">
        <v>0</v>
      </c>
      <c r="C43" s="1" t="s">
        <v>102</v>
      </c>
    </row>
    <row r="44" spans="1:3" x14ac:dyDescent="0.2">
      <c r="A44" s="1" t="s">
        <v>104</v>
      </c>
      <c r="B44" s="1">
        <v>1</v>
      </c>
      <c r="C44" s="1" t="s">
        <v>105</v>
      </c>
    </row>
    <row r="45" spans="1:3" x14ac:dyDescent="0.2">
      <c r="A45" s="1" t="s">
        <v>106</v>
      </c>
      <c r="B45" s="1">
        <v>1</v>
      </c>
      <c r="C45" s="1" t="s">
        <v>107</v>
      </c>
    </row>
    <row r="46" spans="1:3" x14ac:dyDescent="0.2">
      <c r="A46" s="1" t="s">
        <v>108</v>
      </c>
      <c r="B46" s="1">
        <v>1</v>
      </c>
      <c r="C46" s="1" t="s">
        <v>109</v>
      </c>
    </row>
    <row r="47" spans="1:3" x14ac:dyDescent="0.2">
      <c r="A47" s="1" t="s">
        <v>110</v>
      </c>
      <c r="B47" s="1">
        <v>1</v>
      </c>
      <c r="C47" s="1" t="s">
        <v>109</v>
      </c>
    </row>
    <row r="48" spans="1:3" x14ac:dyDescent="0.2">
      <c r="A48" s="1" t="s">
        <v>111</v>
      </c>
      <c r="B48" s="1">
        <v>1</v>
      </c>
      <c r="C48" s="1" t="s">
        <v>112</v>
      </c>
    </row>
    <row r="49" spans="1:3" x14ac:dyDescent="0.2">
      <c r="A49" s="1" t="s">
        <v>111</v>
      </c>
      <c r="B49" s="1">
        <v>0</v>
      </c>
      <c r="C49" s="1" t="s">
        <v>112</v>
      </c>
    </row>
    <row r="50" spans="1:3" x14ac:dyDescent="0.2">
      <c r="A50" s="1" t="s">
        <v>113</v>
      </c>
      <c r="B50" s="1">
        <v>1</v>
      </c>
      <c r="C50" s="1" t="s">
        <v>114</v>
      </c>
    </row>
    <row r="51" spans="1:3" x14ac:dyDescent="0.2">
      <c r="A51" s="1" t="s">
        <v>115</v>
      </c>
      <c r="B51" s="1">
        <v>1</v>
      </c>
      <c r="C51" s="1"/>
    </row>
    <row r="52" spans="1:3" x14ac:dyDescent="0.2">
      <c r="A52" s="1" t="s">
        <v>116</v>
      </c>
      <c r="B52" s="1">
        <v>1</v>
      </c>
      <c r="C52" s="1"/>
    </row>
    <row r="53" spans="1:3" x14ac:dyDescent="0.2">
      <c r="A53" s="1" t="s">
        <v>117</v>
      </c>
      <c r="B53" s="1">
        <v>2</v>
      </c>
      <c r="C53" s="1"/>
    </row>
    <row r="54" spans="1:3" x14ac:dyDescent="0.2">
      <c r="A54" s="1" t="s">
        <v>118</v>
      </c>
      <c r="B54" s="1"/>
      <c r="C54" s="1"/>
    </row>
    <row r="55" spans="1:3" x14ac:dyDescent="0.2">
      <c r="A55" s="1" t="s">
        <v>119</v>
      </c>
      <c r="B55" s="1">
        <v>1</v>
      </c>
      <c r="C55" s="1"/>
    </row>
    <row r="56" spans="1:3" x14ac:dyDescent="0.2">
      <c r="A56" s="1" t="s">
        <v>120</v>
      </c>
      <c r="B56" s="1"/>
      <c r="C56" s="1"/>
    </row>
    <row r="57" spans="1:3" x14ac:dyDescent="0.2">
      <c r="A57" s="1" t="s">
        <v>121</v>
      </c>
      <c r="B57" s="1">
        <v>20</v>
      </c>
      <c r="C57" s="1"/>
    </row>
    <row r="58" spans="1:3" x14ac:dyDescent="0.2">
      <c r="A58" s="1" t="s">
        <v>121</v>
      </c>
      <c r="B58" s="1">
        <v>0</v>
      </c>
      <c r="C58" s="1"/>
    </row>
    <row r="59" spans="1:3" x14ac:dyDescent="0.2">
      <c r="A59" s="1" t="s">
        <v>122</v>
      </c>
      <c r="B59" s="1">
        <v>4</v>
      </c>
      <c r="C59" s="1"/>
    </row>
    <row r="60" spans="1:3" x14ac:dyDescent="0.2">
      <c r="A60" s="1" t="s">
        <v>123</v>
      </c>
      <c r="B60" s="1">
        <v>2</v>
      </c>
      <c r="C60" s="1"/>
    </row>
    <row r="61" spans="1:3" x14ac:dyDescent="0.2">
      <c r="A61" s="1" t="s">
        <v>124</v>
      </c>
      <c r="B61" s="1">
        <v>8</v>
      </c>
      <c r="C61" s="1"/>
    </row>
    <row r="62" spans="1:3" x14ac:dyDescent="0.2">
      <c r="A62" s="1" t="s">
        <v>125</v>
      </c>
      <c r="B62" s="1">
        <v>0</v>
      </c>
      <c r="C62" s="1"/>
    </row>
    <row r="63" spans="1:3" x14ac:dyDescent="0.2">
      <c r="A63" s="1" t="s">
        <v>91</v>
      </c>
      <c r="B63" s="1">
        <v>0</v>
      </c>
      <c r="C63" s="1"/>
    </row>
    <row r="64" spans="1:3" x14ac:dyDescent="0.2">
      <c r="A64" s="1" t="s">
        <v>126</v>
      </c>
      <c r="B64" s="1">
        <v>1</v>
      </c>
      <c r="C64" s="1"/>
    </row>
    <row r="65" spans="1:3" x14ac:dyDescent="0.2">
      <c r="A65" s="1" t="s">
        <v>127</v>
      </c>
      <c r="B65" s="1">
        <v>1</v>
      </c>
      <c r="C65" s="1"/>
    </row>
    <row r="66" spans="1:3" x14ac:dyDescent="0.2">
      <c r="A66" s="1" t="s">
        <v>127</v>
      </c>
      <c r="B66" s="1">
        <v>0</v>
      </c>
      <c r="C66" s="1"/>
    </row>
    <row r="67" spans="1:3" x14ac:dyDescent="0.2">
      <c r="A67" s="1" t="s">
        <v>128</v>
      </c>
      <c r="B67" s="1">
        <v>5000</v>
      </c>
      <c r="C67" s="1"/>
    </row>
    <row r="68" spans="1:3" x14ac:dyDescent="0.2">
      <c r="A68" s="1" t="s">
        <v>129</v>
      </c>
      <c r="B68" s="1">
        <v>1</v>
      </c>
      <c r="C68" s="1"/>
    </row>
    <row r="69" spans="1:3" x14ac:dyDescent="0.2">
      <c r="A69" s="1" t="s">
        <v>130</v>
      </c>
      <c r="B69" s="1"/>
      <c r="C69" s="1"/>
    </row>
    <row r="70" spans="1:3" x14ac:dyDescent="0.2">
      <c r="A70" s="1" t="s">
        <v>131</v>
      </c>
      <c r="B70" s="1"/>
      <c r="C70" s="1"/>
    </row>
    <row r="71" spans="1:3" x14ac:dyDescent="0.2">
      <c r="A71" s="1" t="s">
        <v>132</v>
      </c>
      <c r="B71" s="1"/>
      <c r="C71" s="1"/>
    </row>
    <row r="72" spans="1:3" x14ac:dyDescent="0.2">
      <c r="A72" s="1" t="s">
        <v>133</v>
      </c>
      <c r="B72" s="1"/>
      <c r="C72" s="1"/>
    </row>
    <row r="73" spans="1:3" x14ac:dyDescent="0.2">
      <c r="A73" s="1" t="s">
        <v>134</v>
      </c>
      <c r="B73" s="1">
        <v>2</v>
      </c>
      <c r="C73" s="1"/>
    </row>
    <row r="74" spans="1:3" x14ac:dyDescent="0.2">
      <c r="A74" s="1" t="s">
        <v>135</v>
      </c>
      <c r="B74" s="1">
        <v>1</v>
      </c>
      <c r="C74" s="1"/>
    </row>
    <row r="75" spans="1:3" x14ac:dyDescent="0.2">
      <c r="A75" s="1" t="s">
        <v>136</v>
      </c>
      <c r="B75" s="1">
        <v>1</v>
      </c>
      <c r="C75" s="1"/>
    </row>
    <row r="76" spans="1:3" x14ac:dyDescent="0.2">
      <c r="A76" s="1" t="s">
        <v>137</v>
      </c>
      <c r="B76" s="1">
        <v>0</v>
      </c>
      <c r="C76" s="1"/>
    </row>
    <row r="77" spans="1:3" x14ac:dyDescent="0.2">
      <c r="A77" s="1" t="s">
        <v>138</v>
      </c>
      <c r="B77" s="1">
        <v>1</v>
      </c>
      <c r="C77" s="1"/>
    </row>
    <row r="78" spans="1:3" x14ac:dyDescent="0.2">
      <c r="A78" s="1" t="s">
        <v>139</v>
      </c>
      <c r="B78" s="1">
        <v>1</v>
      </c>
      <c r="C78" s="1"/>
    </row>
    <row r="79" spans="1:3" x14ac:dyDescent="0.2">
      <c r="A79" s="1" t="s">
        <v>140</v>
      </c>
      <c r="B79" s="1">
        <v>0</v>
      </c>
      <c r="C79" s="1"/>
    </row>
    <row r="80" spans="1:3" x14ac:dyDescent="0.2">
      <c r="A80" s="1" t="s">
        <v>141</v>
      </c>
      <c r="B80" s="1">
        <v>1</v>
      </c>
      <c r="C80" s="1"/>
    </row>
    <row r="81" spans="1:3" x14ac:dyDescent="0.2">
      <c r="A81" s="1" t="s">
        <v>142</v>
      </c>
      <c r="B81" s="1">
        <v>2</v>
      </c>
      <c r="C81" s="1"/>
    </row>
    <row r="82" spans="1:3" x14ac:dyDescent="0.2">
      <c r="A82" s="1" t="s">
        <v>143</v>
      </c>
      <c r="B82" s="1">
        <v>0</v>
      </c>
      <c r="C82" s="1"/>
    </row>
    <row r="83" spans="1:3" x14ac:dyDescent="0.2">
      <c r="A83" s="1" t="s">
        <v>144</v>
      </c>
      <c r="B83" s="1"/>
      <c r="C83" s="1"/>
    </row>
    <row r="84" spans="1:3" x14ac:dyDescent="0.2">
      <c r="A84" s="1" t="s">
        <v>145</v>
      </c>
      <c r="B84" s="1">
        <v>1</v>
      </c>
      <c r="C84" s="1"/>
    </row>
    <row r="85" spans="1:3" x14ac:dyDescent="0.2">
      <c r="A85" s="1" t="s">
        <v>146</v>
      </c>
      <c r="B85" s="1">
        <v>2</v>
      </c>
      <c r="C85" s="1"/>
    </row>
    <row r="86" spans="1:3" x14ac:dyDescent="0.2">
      <c r="A86" s="1" t="s">
        <v>147</v>
      </c>
      <c r="B86" s="1">
        <v>0</v>
      </c>
      <c r="C86" s="1"/>
    </row>
  </sheetData>
  <phoneticPr fontId="1" type="noConversion"/>
  <pageMargins left="0.75" right="0.75" top="1" bottom="1" header="0.5" footer="0.5"/>
  <pageSetup paperSize="9" orientation="portrait" r:id="rId1"/>
  <headerFooter alignWithMargins="0">
    <oddHeader>&amp;A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9D61C291354149AE7CA4EA976EB4EF" ma:contentTypeVersion="23" ma:contentTypeDescription="Create a new document." ma:contentTypeScope="" ma:versionID="eefdf055114ae79ab9964a652cbdd258">
  <xsd:schema xmlns:xsd="http://www.w3.org/2001/XMLSchema" xmlns:xs="http://www.w3.org/2001/XMLSchema" xmlns:p="http://schemas.microsoft.com/office/2006/metadata/properties" xmlns:ns1="http://schemas.microsoft.com/sharepoint/v3" xmlns:ns2="252fa1b1-568d-4a88-83cc-9d12c6b74fc5" xmlns:ns3="abcf4f25-6430-4507-bd9e-8a9706c16f06" targetNamespace="http://schemas.microsoft.com/office/2006/metadata/properties" ma:root="true" ma:fieldsID="6b370b46f55adfc110c7d79ca20be86b" ns1:_="" ns2:_="" ns3:_="">
    <xsd:import namespace="http://schemas.microsoft.com/sharepoint/v3"/>
    <xsd:import namespace="252fa1b1-568d-4a88-83cc-9d12c6b74fc5"/>
    <xsd:import namespace="abcf4f25-6430-4507-bd9e-8a9706c16f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Purpose" minOccurs="0"/>
                <xsd:element ref="ns3:MediaServiceBillingMetadata" minOccurs="0"/>
                <xsd:element ref="ns3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2fa1b1-568d-4a88-83cc-9d12c6b74fc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20ada4ac-ded4-4638-849c-4f6add4028a0}" ma:internalName="TaxCatchAll" ma:showField="CatchAllData" ma:web="252fa1b1-568d-4a88-83cc-9d12c6b74f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f4f25-6430-4507-bd9e-8a9706c16f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433a0a96-2b24-42d5-8db8-df38c2b3c8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urpose" ma:index="28" nillable="true" ma:displayName="Purpose" ma:description="Define the folder's intended use and the expected content it should contain." ma:format="Dropdown" ma:internalName="Purpose">
      <xsd:simpleType>
        <xsd:restriction base="dms:Note">
          <xsd:maxLength value="255"/>
        </xsd:restriction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  <xsd:element name="COMMENTS" ma:index="30" nillable="true" ma:displayName="COMMENTS" ma:format="Dropdown" ma:internalName="COMMENTS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cf4f25-6430-4507-bd9e-8a9706c16f06">
      <Terms xmlns="http://schemas.microsoft.com/office/infopath/2007/PartnerControls"/>
    </lcf76f155ced4ddcb4097134ff3c332f>
    <TaxCatchAll xmlns="252fa1b1-568d-4a88-83cc-9d12c6b74fc5"/>
    <_ip_UnifiedCompliancePolicyUIAction xmlns="http://schemas.microsoft.com/sharepoint/v3" xsi:nil="true"/>
    <_ip_UnifiedCompliancePolicyProperties xmlns="http://schemas.microsoft.com/sharepoint/v3" xsi:nil="true"/>
    <COMMENTS xmlns="abcf4f25-6430-4507-bd9e-8a9706c16f06" xsi:nil="true"/>
    <Purpose xmlns="abcf4f25-6430-4507-bd9e-8a9706c16f06" xsi:nil="true"/>
  </documentManagement>
</p:properties>
</file>

<file path=customXml/itemProps1.xml><?xml version="1.0" encoding="utf-8"?>
<ds:datastoreItem xmlns:ds="http://schemas.openxmlformats.org/officeDocument/2006/customXml" ds:itemID="{9C3A11D7-9810-40B5-AA1C-9F47D2EDB8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CA2070-54B6-4E5C-A408-537F623CC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52fa1b1-568d-4a88-83cc-9d12c6b74fc5"/>
    <ds:schemaRef ds:uri="abcf4f25-6430-4507-bd9e-8a9706c16f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C1CC8C-0A7B-4FD5-A059-7EDB5936DC06}">
  <ds:schemaRefs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sharepoint/v3"/>
    <ds:schemaRef ds:uri="http://schemas.microsoft.com/office/2006/metadata/properties"/>
    <ds:schemaRef ds:uri="http://purl.org/dc/elements/1.1/"/>
    <ds:schemaRef ds:uri="http://www.w3.org/XML/1998/namespace"/>
    <ds:schemaRef ds:uri="http://purl.org/dc/terms/"/>
    <ds:schemaRef ds:uri="abcf4f25-6430-4507-bd9e-8a9706c16f06"/>
    <ds:schemaRef ds:uri="252fa1b1-568d-4a88-83cc-9d12c6b74fc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Rental Exhbition</vt:lpstr>
      <vt:lpstr>WEIGHT</vt:lpstr>
      <vt:lpstr>'Rental Exhbition'!Print_Area</vt:lpstr>
    </vt:vector>
  </TitlesOfParts>
  <Manager/>
  <Company>ABBIT meeting support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Maarten Vanneste</dc:creator>
  <cp:keywords/>
  <dc:description>ONLY FOR INTERNAL USE ABBIT MEETING SUPPORT</dc:description>
  <cp:lastModifiedBy>Ryan Pfeiffer</cp:lastModifiedBy>
  <cp:revision/>
  <cp:lastPrinted>2026-06-22T13:30:56Z</cp:lastPrinted>
  <dcterms:created xsi:type="dcterms:W3CDTF">1996-08-19T10:22:14Z</dcterms:created>
  <dcterms:modified xsi:type="dcterms:W3CDTF">2026-09-14T17:09:19Z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0x010100D49D61C291354149AE7CA4EA976EB4EF</vt:lpwstr>
  </property>
  <property fmtid="{D5CDD505-2E9C-101B-9397-08002B2CF9AE}" pid="3" name="MediaServiceImageTags">
    <vt:lpwstr/>
  </property>
</Properties>
</file>